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見積書表紙" sheetId="1" r:id="rId1"/>
    <sheet name="見積書明細" sheetId="2" r:id="rId2"/>
  </sheets>
  <definedNames>
    <definedName name="_xlnm.Print_Area" localSheetId="0">'見積書表紙'!$A$1:$G$31</definedName>
    <definedName name="_xlnm.Print_Area" localSheetId="1">'見積書明細'!$A$1:$G$219</definedName>
  </definedNames>
  <calcPr fullCalcOnLoad="1"/>
</workbook>
</file>

<file path=xl/comments1.xml><?xml version="1.0" encoding="utf-8"?>
<comments xmlns="http://schemas.openxmlformats.org/spreadsheetml/2006/main">
  <authors>
    <author>永田</author>
    <author>NPA03</author>
  </authors>
  <commentList>
    <comment ref="G22" authorId="0">
      <text>
        <r>
          <rPr>
            <sz val="12"/>
            <rFont val="ＭＳ ゴシック"/>
            <family val="3"/>
          </rPr>
          <t xml:space="preserve">計量機の調達に関して、
Ｍ型×○機、Ｗ型×○機、Ｓ型×○機を「新規購入」、「リース」、「別途調達」及び「既存再利用」のように具体的に申請用見積書の備考欄に記載してください。
</t>
        </r>
      </text>
    </comment>
    <comment ref="B4" authorId="1">
      <text>
        <r>
          <rPr>
            <sz val="12"/>
            <rFont val="MS P ゴシック"/>
            <family val="3"/>
          </rPr>
          <t>※個人事業主(個人商店)の場合の注意
屋号のみの記載にならないよう代表者の氏名(フルネーム)を必ず記載ください。
屋号のみの場合には、再提出頂きます。</t>
        </r>
      </text>
    </comment>
  </commentList>
</comments>
</file>

<file path=xl/comments2.xml><?xml version="1.0" encoding="utf-8"?>
<comments xmlns="http://schemas.openxmlformats.org/spreadsheetml/2006/main">
  <authors>
    <author>永田</author>
  </authors>
  <commentList>
    <comment ref="G2" authorId="0">
      <text>
        <r>
          <rPr>
            <sz val="14"/>
            <rFont val="ＭＳ ゴシック"/>
            <family val="3"/>
          </rPr>
          <t>見積書を作成するにあたり、ＨＰにある専用見積書積算手引書(工事施工業者用)をご覧ください。</t>
        </r>
      </text>
    </comment>
    <comment ref="G10" authorId="0">
      <text>
        <r>
          <rPr>
            <sz val="12"/>
            <rFont val="ＭＳ ゴシック"/>
            <family val="3"/>
          </rPr>
          <t>カラーコーン等の簡易なものではなく、工事現場への進入防止または防塵シート等のような強固なものを計上してください。</t>
        </r>
        <r>
          <rPr>
            <sz val="6"/>
            <rFont val="ＭＳ ゴシック"/>
            <family val="3"/>
          </rPr>
          <t xml:space="preserve">
</t>
        </r>
        <r>
          <rPr>
            <sz val="12"/>
            <rFont val="ＭＳ ゴシック"/>
            <family val="3"/>
          </rPr>
          <t>詳細は、ＨＰにある専用見積書　積算手引書(工事施工業者用)をご参照ください。</t>
        </r>
      </text>
    </comment>
    <comment ref="G16" authorId="0">
      <text>
        <r>
          <rPr>
            <sz val="12"/>
            <rFont val="ＭＳ ゴシック"/>
            <family val="3"/>
          </rPr>
          <t xml:space="preserve">タンクから抜き取った廃水の産廃物処理費用は「地下タンク水抜き・処理費」の項目に含めてください。
</t>
        </r>
        <r>
          <rPr>
            <sz val="12"/>
            <rFont val="ＭＳ ゴシック"/>
            <family val="3"/>
          </rPr>
          <t>詳細は、ＨＰにある専用見積書　積算手引書(工事施工業者用)をご参照ください。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G24" authorId="0">
      <text>
        <r>
          <t/>
        </r>
      </text>
    </comment>
    <comment ref="G26" authorId="0">
      <text>
        <r>
          <t/>
        </r>
      </text>
    </comment>
    <comment ref="G27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G25" authorId="0">
      <text>
        <r>
          <rPr>
            <sz val="12"/>
            <rFont val="ＭＳ Ｐゴシック"/>
            <family val="3"/>
          </rPr>
          <t>既存再利用による取外費用は、機器撤去項目ではなく「７．給油設備工事　④計量機設置工事」の項目に含めてください。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<sst xmlns="http://schemas.openxmlformats.org/spreadsheetml/2006/main" count="477" uniqueCount="260">
  <si>
    <t>見積先</t>
  </si>
  <si>
    <t>殿</t>
  </si>
  <si>
    <t>この見積書の有効期間は３ヶ月間です。</t>
  </si>
  <si>
    <t>本見積書に関するお問い合わせは下記までお願いします。</t>
  </si>
  <si>
    <t>合計金額</t>
  </si>
  <si>
    <t>円</t>
  </si>
  <si>
    <t>見積業者記入欄（社印を必ず押印すること）</t>
  </si>
  <si>
    <t>（消費税含む）</t>
  </si>
  <si>
    <t>郵便番号</t>
  </si>
  <si>
    <t>工事名</t>
  </si>
  <si>
    <t>住所</t>
  </si>
  <si>
    <t>工事場所</t>
  </si>
  <si>
    <t>会社名</t>
  </si>
  <si>
    <t>工期</t>
  </si>
  <si>
    <t>代表者名</t>
  </si>
  <si>
    <t>支払条件</t>
  </si>
  <si>
    <t>電話番号</t>
  </si>
  <si>
    <t>備考</t>
  </si>
  <si>
    <t>ファクス番号</t>
  </si>
  <si>
    <t>見積作成担当者名</t>
  </si>
  <si>
    <t>数量</t>
  </si>
  <si>
    <t>単位</t>
  </si>
  <si>
    <t>金　　　　額</t>
  </si>
  <si>
    <t>備　　　　　考</t>
  </si>
  <si>
    <t>式</t>
  </si>
  <si>
    <t>式</t>
  </si>
  <si>
    <t>消費税</t>
  </si>
  <si>
    <t>合　　　　　　計</t>
  </si>
  <si>
    <t>詳細項目</t>
  </si>
  <si>
    <t>単価</t>
  </si>
  <si>
    <t>金額</t>
  </si>
  <si>
    <t>①共通仮設費</t>
  </si>
  <si>
    <t>国土交通省建築工事積算基準に準じた共通仮設費</t>
  </si>
  <si>
    <t>②現場管理費</t>
  </si>
  <si>
    <t>国土交通省建築工事積算基準に準じた現場管理費</t>
  </si>
  <si>
    <t>③一般管理費</t>
  </si>
  <si>
    <t>国土交通省建築工事積算基準に準じた一般管理費</t>
  </si>
  <si>
    <t>中　　　　計</t>
  </si>
  <si>
    <t>①直接仮設工事</t>
  </si>
  <si>
    <t>小　　　　計</t>
  </si>
  <si>
    <t>②水替え工事</t>
  </si>
  <si>
    <t>③山留め工事</t>
  </si>
  <si>
    <t>④散水費</t>
  </si>
  <si>
    <t>⑤油処理</t>
  </si>
  <si>
    <t>系統</t>
  </si>
  <si>
    <t>地下タンク残油処理費</t>
  </si>
  <si>
    <t>室</t>
  </si>
  <si>
    <t>地下タンク水入れ・中和剤</t>
  </si>
  <si>
    <t>地下タンク水抜き・処理費</t>
  </si>
  <si>
    <t>地下タンク窒素充填</t>
  </si>
  <si>
    <t>⑥建屋解体撤去</t>
  </si>
  <si>
    <t>販売室・整備室・便所・懸垂式ポンプ室等　基礎共</t>
  </si>
  <si>
    <t>⑦キャノピー解体撤去</t>
  </si>
  <si>
    <t>柱・基礎共</t>
  </si>
  <si>
    <t>⑧機器撤去</t>
  </si>
  <si>
    <t>洗車機撤去</t>
  </si>
  <si>
    <t>基</t>
  </si>
  <si>
    <t>固定式計量機（マルチ型）撤去</t>
  </si>
  <si>
    <t>固定式計量機（ダブル型）撤去</t>
  </si>
  <si>
    <t>固定式計量機（シングル型）撤去</t>
  </si>
  <si>
    <t>懸垂式計量機（マルチ型）・関係機器一式撤去</t>
  </si>
  <si>
    <t>懸垂式計量機（ダブル型）・関係機器一式撤去</t>
  </si>
  <si>
    <t>懸垂式計量機（シングル型）・関係機器一式撤去</t>
  </si>
  <si>
    <t>リフト撤去</t>
  </si>
  <si>
    <t>車輌整備機器・その他雑品撤去</t>
  </si>
  <si>
    <t>⑨土間コンクリート解体撤去</t>
  </si>
  <si>
    <t>油水分離槽撤去</t>
  </si>
  <si>
    <t>浄化槽等撤去</t>
  </si>
  <si>
    <t>基</t>
  </si>
  <si>
    <t>⑩地下タンク撤去</t>
  </si>
  <si>
    <t>地下タンク（３０ＫＬ超）撤去・処分費</t>
  </si>
  <si>
    <t>地下タンク（２０ＫＬ超～３０ＫＬ）撤去・処分費</t>
  </si>
  <si>
    <t>地下タンク（１０ＫＬ超～２０ＫＬ）撤去・処分費</t>
  </si>
  <si>
    <t>地下タンク（１０ＫＬ以下）撤去・処分費</t>
  </si>
  <si>
    <t>地下タンク（廃油）撤去・処分費</t>
  </si>
  <si>
    <t>油配管</t>
  </si>
  <si>
    <t>⑪埋戻し</t>
  </si>
  <si>
    <t>埋戻し土</t>
  </si>
  <si>
    <t>整地</t>
  </si>
  <si>
    <t>⑫サインポール等撤去</t>
  </si>
  <si>
    <t>サインポール等撤去</t>
  </si>
  <si>
    <t>支柱型照明灯撤去</t>
  </si>
  <si>
    <t>本</t>
  </si>
  <si>
    <t>⑬防火塀撤去</t>
  </si>
  <si>
    <t>⑭その他工事</t>
  </si>
  <si>
    <t>撤去後の簡易松杭番線設置等</t>
  </si>
  <si>
    <t>アスファルト・コンクリート舗装工事</t>
  </si>
  <si>
    <t>詳細項目</t>
  </si>
  <si>
    <t>備考</t>
  </si>
  <si>
    <t>数量</t>
  </si>
  <si>
    <t>単位</t>
  </si>
  <si>
    <t>単価</t>
  </si>
  <si>
    <t>金額</t>
  </si>
  <si>
    <t>①造成工事</t>
  </si>
  <si>
    <t>②地盤改良工事</t>
  </si>
  <si>
    <t>③建屋本体工事</t>
  </si>
  <si>
    <t>④キャノピー棟工事</t>
  </si>
  <si>
    <t>⑤防火塀工事</t>
  </si>
  <si>
    <t>①引込幹線設備工事</t>
  </si>
  <si>
    <t>②受変電設備工事</t>
  </si>
  <si>
    <t>③動力設備工事</t>
  </si>
  <si>
    <t>④電灯コンセント設備工事</t>
  </si>
  <si>
    <t>⑤空調設備工事</t>
  </si>
  <si>
    <t>⑥換気設備工事</t>
  </si>
  <si>
    <t>①給水工事</t>
  </si>
  <si>
    <t>①計量機</t>
  </si>
  <si>
    <t>固定式計量機（マルチ型）</t>
  </si>
  <si>
    <t>固定式計量機（ダブル型）</t>
  </si>
  <si>
    <t>固定式計量機（シングル型）</t>
  </si>
  <si>
    <t>懸垂式計量機（マルチ型）・関係機器一式</t>
  </si>
  <si>
    <t>懸垂式計量機（ダブル型）・関係機器一式</t>
  </si>
  <si>
    <t>懸垂式計量機（シングル型）・関係機器一式</t>
  </si>
  <si>
    <t>タンク付属品（バンド・アンカーボルト等）</t>
  </si>
  <si>
    <t>③油配管材</t>
  </si>
  <si>
    <t>ｍ</t>
  </si>
  <si>
    <t>ｍ</t>
  </si>
  <si>
    <t>ｍ</t>
  </si>
  <si>
    <t>ポリエチレン被覆鋼管配管材（廃油管）</t>
  </si>
  <si>
    <t>懸垂式計量機二次配管</t>
  </si>
  <si>
    <t>通気管地上部分（金属管）</t>
  </si>
  <si>
    <t>継ぎ手類</t>
  </si>
  <si>
    <t>遠方注油管（地上部分）</t>
  </si>
  <si>
    <t>④地下タンク工事部品・機器</t>
  </si>
  <si>
    <t>タンクマンホール</t>
  </si>
  <si>
    <t>パイププロテクター（貫通部保護材）</t>
  </si>
  <si>
    <t>注油口・通気口・除水器等</t>
  </si>
  <si>
    <t>遮光板（懸垂式計量機用）</t>
  </si>
  <si>
    <t>油面計</t>
  </si>
  <si>
    <t>漏洩検知装置</t>
  </si>
  <si>
    <t>⑤その他設備機器</t>
  </si>
  <si>
    <t>ＰＯＳ機器</t>
  </si>
  <si>
    <t>リフト</t>
  </si>
  <si>
    <t>車輌整備機器</t>
  </si>
  <si>
    <t>洗車関連機器</t>
  </si>
  <si>
    <t>その他機器（セルフ機器等）</t>
  </si>
  <si>
    <t>①タンク埋設工事</t>
  </si>
  <si>
    <t>二重殻タンク（２０ＫＬ超～３０ＫＬ）基礎工・設置工共</t>
  </si>
  <si>
    <t>二重殻タンク（１０ＫＬ超～２０ＫＬ）基礎工・設置工共</t>
  </si>
  <si>
    <t>二重殻タンク（１０ＫＬ以下）基礎工・設置工共</t>
  </si>
  <si>
    <t>二重殻タンク（廃油タンク）基礎工・設置工共</t>
  </si>
  <si>
    <t>タンククリーニング</t>
  </si>
  <si>
    <t>②舗装工事</t>
  </si>
  <si>
    <t>③油配管工事</t>
  </si>
  <si>
    <t>ｍ</t>
  </si>
  <si>
    <t>ポリエチレン被覆鋼製配管設置工費（廃油管）</t>
  </si>
  <si>
    <t>懸垂式計量機２次配管設置工費</t>
  </si>
  <si>
    <t>通気管地上部配管設置工費</t>
  </si>
  <si>
    <t>ｍ</t>
  </si>
  <si>
    <t>遠方注油管設置工事</t>
  </si>
  <si>
    <t>ｍ</t>
  </si>
  <si>
    <t>バルブ取付工費</t>
  </si>
  <si>
    <t>エアーテスト</t>
  </si>
  <si>
    <t>系統</t>
  </si>
  <si>
    <t>マンホール取付工費</t>
  </si>
  <si>
    <t>パイププロテクター（貫通部保護材）設置工費</t>
  </si>
  <si>
    <t>配管路根切り</t>
  </si>
  <si>
    <t>配管路盤整正</t>
  </si>
  <si>
    <t>配管路埋め戻し</t>
  </si>
  <si>
    <t>電気防食工事</t>
  </si>
  <si>
    <t>その他工事</t>
  </si>
  <si>
    <t>④計量機設置工事</t>
  </si>
  <si>
    <t>固定式計量機（マルチ型）工費</t>
  </si>
  <si>
    <t>固定式計量機（ダブル型）工費</t>
  </si>
  <si>
    <t>固定式計量機（シングル型）工費</t>
  </si>
  <si>
    <t>懸垂式計量機（マルチ型）・関係機器一式工費</t>
  </si>
  <si>
    <t>懸垂式計量機（ダブル型）・関係機器一式工費</t>
  </si>
  <si>
    <t>懸垂式計量機（シングル型）・関係機器一式工費</t>
  </si>
  <si>
    <t>⑤油面計設置工費</t>
  </si>
  <si>
    <t>⑥漏洩検知装置設置工費</t>
  </si>
  <si>
    <t>合計</t>
  </si>
  <si>
    <t>出精値引</t>
  </si>
  <si>
    <t>値引</t>
  </si>
  <si>
    <t>１．共通仮設等費</t>
  </si>
  <si>
    <t>２．解体工事</t>
  </si>
  <si>
    <t>３．土木・建築工事</t>
  </si>
  <si>
    <t>４．電気設備工事</t>
  </si>
  <si>
    <t>５．給排水衛生設備工事</t>
  </si>
  <si>
    <t>６．給油設備・部品等</t>
  </si>
  <si>
    <t>７．給油設備工事</t>
  </si>
  <si>
    <t>単管シート養生・その他養生</t>
  </si>
  <si>
    <t>給油所土間解体撤去（洗車ピット含む）</t>
  </si>
  <si>
    <t>m3</t>
  </si>
  <si>
    <t>m2</t>
  </si>
  <si>
    <t>m2</t>
  </si>
  <si>
    <t>m2</t>
  </si>
  <si>
    <t>②地下タンク本体</t>
  </si>
  <si>
    <t>地下タンク撤去に伴う湧き水の汲み上げ費用</t>
  </si>
  <si>
    <t>水替え</t>
  </si>
  <si>
    <t>散水</t>
  </si>
  <si>
    <t>矢板・シートパイル等</t>
  </si>
  <si>
    <t>山留め矢板・シートパイル等</t>
  </si>
  <si>
    <t>申請</t>
  </si>
  <si>
    <t>①消防申請書類作成費</t>
  </si>
  <si>
    <t>②消防申請費（納付金）　※非課税分</t>
  </si>
  <si>
    <t>９．その他工事</t>
  </si>
  <si>
    <t>※非課税分</t>
  </si>
  <si>
    <t>中　　　　計（※非課税分を除く）</t>
  </si>
  <si>
    <t>工事費計（非課税除く）</t>
  </si>
  <si>
    <t>工事費計（※非課税分を除く）</t>
  </si>
  <si>
    <t>杭工事等</t>
  </si>
  <si>
    <t>Ｓ(鉄骨)造</t>
  </si>
  <si>
    <t>ＲＣ(鉄筋コンクリート)造</t>
  </si>
  <si>
    <t>ＳＲＣ(鉄骨鉄筋コンクリート)造</t>
  </si>
  <si>
    <t>⑥塗装工事</t>
  </si>
  <si>
    <t>建屋、キャノピー、防火塀</t>
  </si>
  <si>
    <t>⑦アイランド工事</t>
  </si>
  <si>
    <t>⑧サインポール工事</t>
  </si>
  <si>
    <t>⑨洗車ピット工事</t>
  </si>
  <si>
    <t>⑩油水分離槽工事</t>
  </si>
  <si>
    <t>⑪集水溝工事</t>
  </si>
  <si>
    <t>ヶ所</t>
  </si>
  <si>
    <t>⑫リフト基礎工事</t>
  </si>
  <si>
    <t>⑬遠方注油ボックス工事</t>
  </si>
  <si>
    <t>⑭車止め・ライン引き工事</t>
  </si>
  <si>
    <t>⑮花壇工事</t>
  </si>
  <si>
    <t>⑯その他工事</t>
  </si>
  <si>
    <t>設置工事共</t>
  </si>
  <si>
    <t>⑦給気設備工事</t>
  </si>
  <si>
    <t>⑧電話配管設備工事</t>
  </si>
  <si>
    <t>⑨ＰＯＳ設備工事</t>
  </si>
  <si>
    <t>⑩セルフ設備工事</t>
  </si>
  <si>
    <t>⑪その他電気設備工事</t>
  </si>
  <si>
    <t>②衛生設備工事</t>
  </si>
  <si>
    <t>③排水工事</t>
  </si>
  <si>
    <t>④排水桝工事</t>
  </si>
  <si>
    <t>⑤浄化槽設置工事</t>
  </si>
  <si>
    <t>⑥下水道工事</t>
  </si>
  <si>
    <t>⑦井水設備工事</t>
  </si>
  <si>
    <t>一般土間工費</t>
  </si>
  <si>
    <t>小　　　　計</t>
  </si>
  <si>
    <t>８．設計・申請手続費</t>
  </si>
  <si>
    <t>③検査立会費</t>
  </si>
  <si>
    <t>④図面作成費</t>
  </si>
  <si>
    <t>⑤建設確認申請書類作成・手続費</t>
  </si>
  <si>
    <t>⑥建築確認納付金　※非課税分</t>
  </si>
  <si>
    <t>タンク上部工費</t>
  </si>
  <si>
    <t>アスファルト舗装</t>
  </si>
  <si>
    <t>小　　　　　計</t>
  </si>
  <si>
    <t>８．設計・申請手続費（※非課税分を除く）</t>
  </si>
  <si>
    <t>８．設計・申請手続費（※非課税分）</t>
  </si>
  <si>
    <t>　年　　月　　日</t>
  </si>
  <si>
    <t>　　　　　　　　　　　　　　　　　　　　　　　　　　　印</t>
  </si>
  <si>
    <t>二重殻タンク（４０ＫＬ超）</t>
  </si>
  <si>
    <t>二重殻タンク（２０ＫＬ超～３０ＫＬ）</t>
  </si>
  <si>
    <t>二重殻タンク（１０ＫＬ超～２０ＫＬ）</t>
  </si>
  <si>
    <t>二重殻タンク（１０ＫＬ以下）</t>
  </si>
  <si>
    <t>二重殻タンク（廃油）</t>
  </si>
  <si>
    <t>樹脂製配管材（サクション管：FRP製配管材を含む）</t>
  </si>
  <si>
    <t>樹脂製配管材（通気管：FRP製配管材を含む）</t>
  </si>
  <si>
    <t>樹脂製配管材（遠方注油管：FRP製配管材を含む）</t>
  </si>
  <si>
    <t>樹脂製配管材（廃油管：FRP製配管材を含む）</t>
  </si>
  <si>
    <t>二重殻タンク（３０ＫＬ超～４０ＫＬ）基礎工・設置工共</t>
  </si>
  <si>
    <t>二重殻タンク（４０ＫＬ超）基礎工・設置工共</t>
  </si>
  <si>
    <t>樹脂製配管設置工費（サクション管：FRP製配管材を含む）</t>
  </si>
  <si>
    <t>樹脂製配管設置工費（通気管：FRP製配管材を含む）</t>
  </si>
  <si>
    <t>樹脂製配管設置工費（遠方注油管：FRP製配管材を含む）</t>
  </si>
  <si>
    <t>樹脂製配管設置工費（廃油管：FRP製配管材を含む）</t>
  </si>
  <si>
    <t xml:space="preserve"> </t>
  </si>
  <si>
    <t>災害時に備えた地域におけるエネルギー供給拠点の整備補助事業　申請用見積書（入換工事用）</t>
  </si>
  <si>
    <t>二重殻タンク（３０ＫＬ超～４０ＫＬ）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</si>
</sst>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#,##0.00_ "/>
    <numFmt numFmtId="180" formatCode="#,##0.00_);[Red]\(#,##0.00\)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MS P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49" fontId="0" fillId="0" borderId="0" xfId="48" applyNumberFormat="1" applyFont="1" applyAlignment="1" applyProtection="1">
      <alignment horizontal="right" vertical="center"/>
      <protection locked="0"/>
    </xf>
    <xf numFmtId="176" fontId="0" fillId="0" borderId="0" xfId="0" applyNumberFormat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176" fontId="0" fillId="0" borderId="12" xfId="0" applyNumberFormat="1" applyBorder="1" applyAlignment="1" applyProtection="1">
      <alignment horizontal="center" vertical="center"/>
      <protection/>
    </xf>
    <xf numFmtId="176" fontId="0" fillId="0" borderId="13" xfId="0" applyNumberFormat="1" applyBorder="1" applyAlignment="1" applyProtection="1">
      <alignment horizontal="center" vertical="center"/>
      <protection/>
    </xf>
    <xf numFmtId="176" fontId="0" fillId="0" borderId="14" xfId="0" applyNumberFormat="1" applyBorder="1" applyAlignment="1" applyProtection="1">
      <alignment horizontal="center" vertical="center"/>
      <protection/>
    </xf>
    <xf numFmtId="176" fontId="0" fillId="0" borderId="15" xfId="0" applyNumberFormat="1" applyBorder="1" applyAlignment="1" applyProtection="1">
      <alignment horizontal="center" vertical="center"/>
      <protection/>
    </xf>
    <xf numFmtId="176" fontId="0" fillId="0" borderId="16" xfId="0" applyNumberFormat="1" applyFill="1" applyBorder="1" applyAlignment="1" applyProtection="1">
      <alignment vertical="center"/>
      <protection/>
    </xf>
    <xf numFmtId="176" fontId="0" fillId="33" borderId="17" xfId="0" applyNumberFormat="1" applyFill="1" applyBorder="1" applyAlignment="1" applyProtection="1">
      <alignment vertical="center"/>
      <protection/>
    </xf>
    <xf numFmtId="176" fontId="0" fillId="33" borderId="18" xfId="0" applyNumberFormat="1" applyFill="1" applyBorder="1" applyAlignment="1" applyProtection="1">
      <alignment vertical="center"/>
      <protection locked="0"/>
    </xf>
    <xf numFmtId="176" fontId="0" fillId="33" borderId="19" xfId="0" applyNumberFormat="1" applyFill="1" applyBorder="1" applyAlignment="1" applyProtection="1">
      <alignment horizontal="center" vertical="center"/>
      <protection/>
    </xf>
    <xf numFmtId="176" fontId="0" fillId="33" borderId="20" xfId="0" applyNumberFormat="1" applyFill="1" applyBorder="1" applyAlignment="1" applyProtection="1">
      <alignment vertical="center"/>
      <protection/>
    </xf>
    <xf numFmtId="176" fontId="0" fillId="33" borderId="21" xfId="0" applyNumberFormat="1" applyFill="1" applyBorder="1" applyAlignment="1" applyProtection="1">
      <alignment vertical="center"/>
      <protection locked="0"/>
    </xf>
    <xf numFmtId="176" fontId="0" fillId="0" borderId="22" xfId="0" applyNumberFormat="1" applyFill="1" applyBorder="1" applyAlignment="1" applyProtection="1">
      <alignment vertical="center"/>
      <protection/>
    </xf>
    <xf numFmtId="176" fontId="0" fillId="0" borderId="23" xfId="0" applyNumberForma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horizontal="center" vertical="center"/>
      <protection/>
    </xf>
    <xf numFmtId="176" fontId="0" fillId="0" borderId="23" xfId="0" applyNumberFormat="1" applyFill="1" applyBorder="1" applyAlignment="1" applyProtection="1">
      <alignment horizontal="center" vertical="center"/>
      <protection/>
    </xf>
    <xf numFmtId="176" fontId="0" fillId="33" borderId="15" xfId="0" applyNumberFormat="1" applyFill="1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76" fontId="0" fillId="33" borderId="0" xfId="0" applyNumberFormat="1" applyFill="1" applyBorder="1" applyAlignment="1" applyProtection="1">
      <alignment vertical="center"/>
      <protection/>
    </xf>
    <xf numFmtId="176" fontId="0" fillId="33" borderId="0" xfId="0" applyNumberFormat="1" applyFill="1" applyAlignment="1" applyProtection="1">
      <alignment vertical="center"/>
      <protection/>
    </xf>
    <xf numFmtId="176" fontId="0" fillId="33" borderId="15" xfId="0" applyNumberFormat="1" applyFill="1" applyBorder="1" applyAlignment="1" applyProtection="1">
      <alignment horizontal="center" vertical="center"/>
      <protection/>
    </xf>
    <xf numFmtId="176" fontId="0" fillId="0" borderId="16" xfId="0" applyNumberFormat="1" applyBorder="1" applyAlignment="1" applyProtection="1">
      <alignment vertical="center"/>
      <protection/>
    </xf>
    <xf numFmtId="176" fontId="0" fillId="0" borderId="22" xfId="0" applyNumberFormat="1" applyBorder="1" applyAlignment="1" applyProtection="1">
      <alignment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vertical="center"/>
      <protection/>
    </xf>
    <xf numFmtId="176" fontId="0" fillId="33" borderId="24" xfId="0" applyNumberFormat="1" applyFill="1" applyBorder="1" applyAlignment="1" applyProtection="1">
      <alignment vertical="center"/>
      <protection/>
    </xf>
    <xf numFmtId="176" fontId="0" fillId="0" borderId="24" xfId="0" applyNumberFormat="1" applyFill="1" applyBorder="1" applyAlignment="1" applyProtection="1">
      <alignment vertical="center"/>
      <protection/>
    </xf>
    <xf numFmtId="176" fontId="0" fillId="0" borderId="25" xfId="0" applyNumberFormat="1" applyBorder="1" applyAlignment="1" applyProtection="1">
      <alignment vertical="center"/>
      <protection/>
    </xf>
    <xf numFmtId="176" fontId="0" fillId="0" borderId="26" xfId="0" applyNumberFormat="1" applyFill="1" applyBorder="1" applyAlignment="1" applyProtection="1">
      <alignment vertical="center"/>
      <protection/>
    </xf>
    <xf numFmtId="176" fontId="0" fillId="0" borderId="27" xfId="0" applyNumberFormat="1" applyBorder="1" applyAlignment="1" applyProtection="1">
      <alignment vertical="center"/>
      <protection locked="0"/>
    </xf>
    <xf numFmtId="176" fontId="0" fillId="0" borderId="28" xfId="0" applyNumberFormat="1" applyBorder="1" applyAlignment="1" applyProtection="1">
      <alignment horizontal="center" vertical="center"/>
      <protection/>
    </xf>
    <xf numFmtId="176" fontId="0" fillId="0" borderId="29" xfId="0" applyNumberFormat="1" applyBorder="1" applyAlignment="1" applyProtection="1">
      <alignment vertical="center"/>
      <protection/>
    </xf>
    <xf numFmtId="176" fontId="0" fillId="33" borderId="30" xfId="0" applyNumberFormat="1" applyFill="1" applyBorder="1" applyAlignment="1" applyProtection="1">
      <alignment vertical="center"/>
      <protection locked="0"/>
    </xf>
    <xf numFmtId="176" fontId="0" fillId="0" borderId="31" xfId="0" applyNumberFormat="1" applyFill="1" applyBorder="1" applyAlignment="1" applyProtection="1">
      <alignment vertical="center"/>
      <protection/>
    </xf>
    <xf numFmtId="176" fontId="0" fillId="0" borderId="32" xfId="0" applyNumberFormat="1" applyBorder="1" applyAlignment="1" applyProtection="1">
      <alignment vertical="center"/>
      <protection locked="0"/>
    </xf>
    <xf numFmtId="176" fontId="0" fillId="0" borderId="33" xfId="0" applyNumberFormat="1" applyBorder="1" applyAlignment="1" applyProtection="1">
      <alignment horizontal="center" vertical="center"/>
      <protection/>
    </xf>
    <xf numFmtId="176" fontId="0" fillId="0" borderId="34" xfId="0" applyNumberFormat="1" applyBorder="1" applyAlignment="1" applyProtection="1">
      <alignment vertical="center"/>
      <protection/>
    </xf>
    <xf numFmtId="176" fontId="0" fillId="33" borderId="35" xfId="0" applyNumberFormat="1" applyFill="1" applyBorder="1" applyAlignment="1" applyProtection="1">
      <alignment vertical="center"/>
      <protection locked="0"/>
    </xf>
    <xf numFmtId="176" fontId="0" fillId="0" borderId="31" xfId="0" applyNumberFormat="1" applyFill="1" applyBorder="1" applyAlignment="1" applyProtection="1">
      <alignment vertical="center" shrinkToFit="1"/>
      <protection locked="0"/>
    </xf>
    <xf numFmtId="176" fontId="0" fillId="0" borderId="33" xfId="0" applyNumberFormat="1" applyBorder="1" applyAlignment="1" applyProtection="1">
      <alignment horizontal="center" vertical="center"/>
      <protection locked="0"/>
    </xf>
    <xf numFmtId="176" fontId="0" fillId="0" borderId="17" xfId="0" applyNumberFormat="1" applyFill="1" applyBorder="1" applyAlignment="1" applyProtection="1">
      <alignment vertical="center" shrinkToFit="1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horizontal="center" vertical="center"/>
      <protection locked="0"/>
    </xf>
    <xf numFmtId="176" fontId="0" fillId="0" borderId="36" xfId="0" applyNumberFormat="1" applyBorder="1" applyAlignment="1" applyProtection="1">
      <alignment vertical="center"/>
      <protection/>
    </xf>
    <xf numFmtId="176" fontId="0" fillId="33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Border="1" applyAlignment="1" applyProtection="1">
      <alignment horizontal="center" vertical="center"/>
      <protection/>
    </xf>
    <xf numFmtId="176" fontId="0" fillId="0" borderId="38" xfId="0" applyNumberFormat="1" applyBorder="1" applyAlignment="1" applyProtection="1">
      <alignment vertical="center"/>
      <protection/>
    </xf>
    <xf numFmtId="176" fontId="8" fillId="0" borderId="38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vertical="center"/>
      <protection/>
    </xf>
    <xf numFmtId="176" fontId="0" fillId="0" borderId="12" xfId="0" applyNumberFormat="1" applyBorder="1" applyAlignment="1" applyProtection="1">
      <alignment vertical="center"/>
      <protection locked="0"/>
    </xf>
    <xf numFmtId="176" fontId="0" fillId="0" borderId="14" xfId="0" applyNumberFormat="1" applyBorder="1" applyAlignment="1" applyProtection="1">
      <alignment vertical="center"/>
      <protection/>
    </xf>
    <xf numFmtId="176" fontId="0" fillId="33" borderId="15" xfId="0" applyNumberFormat="1" applyFill="1" applyBorder="1" applyAlignment="1" applyProtection="1">
      <alignment vertical="center"/>
      <protection locked="0"/>
    </xf>
    <xf numFmtId="176" fontId="0" fillId="0" borderId="39" xfId="0" applyNumberFormat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vertical="center"/>
      <protection/>
    </xf>
    <xf numFmtId="176" fontId="0" fillId="0" borderId="39" xfId="0" applyNumberFormat="1" applyBorder="1" applyAlignment="1" applyProtection="1">
      <alignment vertical="center"/>
      <protection locked="0"/>
    </xf>
    <xf numFmtId="176" fontId="0" fillId="0" borderId="40" xfId="0" applyNumberFormat="1" applyBorder="1" applyAlignment="1" applyProtection="1">
      <alignment horizontal="left" vertical="center"/>
      <protection/>
    </xf>
    <xf numFmtId="176" fontId="0" fillId="0" borderId="26" xfId="0" applyNumberFormat="1" applyBorder="1" applyAlignment="1" applyProtection="1">
      <alignment horizontal="left" vertical="center"/>
      <protection/>
    </xf>
    <xf numFmtId="176" fontId="0" fillId="0" borderId="41" xfId="0" applyNumberFormat="1" applyBorder="1" applyAlignment="1" applyProtection="1">
      <alignment horizontal="left" vertical="center"/>
      <protection/>
    </xf>
    <xf numFmtId="176" fontId="0" fillId="0" borderId="42" xfId="0" applyNumberFormat="1" applyBorder="1" applyAlignment="1" applyProtection="1">
      <alignment horizontal="left" vertical="center"/>
      <protection/>
    </xf>
    <xf numFmtId="176" fontId="0" fillId="0" borderId="43" xfId="0" applyNumberFormat="1" applyBorder="1" applyAlignment="1" applyProtection="1">
      <alignment vertical="center"/>
      <protection locked="0"/>
    </xf>
    <xf numFmtId="176" fontId="0" fillId="0" borderId="44" xfId="0" applyNumberFormat="1" applyBorder="1" applyAlignment="1" applyProtection="1">
      <alignment horizontal="center" vertical="center"/>
      <protection/>
    </xf>
    <xf numFmtId="176" fontId="0" fillId="0" borderId="45" xfId="0" applyNumberFormat="1" applyBorder="1" applyAlignment="1" applyProtection="1">
      <alignment vertical="center"/>
      <protection/>
    </xf>
    <xf numFmtId="176" fontId="0" fillId="33" borderId="46" xfId="0" applyNumberFormat="1" applyFill="1" applyBorder="1" applyAlignment="1" applyProtection="1">
      <alignment vertical="center"/>
      <protection locked="0"/>
    </xf>
    <xf numFmtId="176" fontId="0" fillId="0" borderId="37" xfId="0" applyNumberFormat="1" applyBorder="1" applyAlignment="1" applyProtection="1">
      <alignment horizontal="left" vertical="center"/>
      <protection/>
    </xf>
    <xf numFmtId="176" fontId="0" fillId="0" borderId="47" xfId="0" applyNumberFormat="1" applyBorder="1" applyAlignment="1" applyProtection="1">
      <alignment vertical="center"/>
      <protection locked="0"/>
    </xf>
    <xf numFmtId="176" fontId="0" fillId="0" borderId="48" xfId="0" applyNumberFormat="1" applyBorder="1" applyAlignment="1" applyProtection="1">
      <alignment horizontal="center" vertical="center"/>
      <protection/>
    </xf>
    <xf numFmtId="176" fontId="0" fillId="0" borderId="49" xfId="0" applyNumberFormat="1" applyBorder="1" applyAlignment="1" applyProtection="1">
      <alignment vertical="center"/>
      <protection/>
    </xf>
    <xf numFmtId="176" fontId="0" fillId="33" borderId="41" xfId="0" applyNumberFormat="1" applyFill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horizontal="left" vertical="center"/>
      <protection/>
    </xf>
    <xf numFmtId="176" fontId="0" fillId="0" borderId="16" xfId="0" applyNumberFormat="1" applyBorder="1" applyAlignment="1" applyProtection="1">
      <alignment horizontal="left" vertical="center"/>
      <protection/>
    </xf>
    <xf numFmtId="176" fontId="0" fillId="0" borderId="31" xfId="0" applyNumberFormat="1" applyBorder="1" applyAlignment="1" applyProtection="1">
      <alignment horizontal="left" vertical="center"/>
      <protection/>
    </xf>
    <xf numFmtId="176" fontId="0" fillId="0" borderId="25" xfId="0" applyNumberFormat="1" applyBorder="1" applyAlignment="1" applyProtection="1">
      <alignment horizontal="left" vertical="center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left" vertical="center"/>
      <protection/>
    </xf>
    <xf numFmtId="176" fontId="0" fillId="0" borderId="38" xfId="0" applyNumberFormat="1" applyBorder="1" applyAlignment="1" applyProtection="1">
      <alignment horizontal="left" vertical="center"/>
      <protection/>
    </xf>
    <xf numFmtId="176" fontId="0" fillId="0" borderId="0" xfId="0" applyNumberFormat="1" applyBorder="1" applyAlignment="1" applyProtection="1">
      <alignment horizontal="left" vertical="center"/>
      <protection/>
    </xf>
    <xf numFmtId="176" fontId="0" fillId="33" borderId="16" xfId="0" applyNumberFormat="1" applyFill="1" applyBorder="1" applyAlignment="1" applyProtection="1">
      <alignment horizontal="left" vertical="center"/>
      <protection/>
    </xf>
    <xf numFmtId="176" fontId="0" fillId="33" borderId="17" xfId="0" applyNumberFormat="1" applyFill="1" applyBorder="1" applyAlignment="1" applyProtection="1">
      <alignment horizontal="left" vertical="center"/>
      <protection/>
    </xf>
    <xf numFmtId="176" fontId="0" fillId="33" borderId="36" xfId="0" applyNumberFormat="1" applyFill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176" fontId="0" fillId="0" borderId="15" xfId="0" applyNumberFormat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 shrinkToFit="1"/>
      <protection/>
    </xf>
    <xf numFmtId="176" fontId="0" fillId="0" borderId="50" xfId="0" applyNumberFormat="1" applyBorder="1" applyAlignment="1" applyProtection="1">
      <alignment horizontal="center" vertical="center"/>
      <protection/>
    </xf>
    <xf numFmtId="176" fontId="0" fillId="0" borderId="13" xfId="0" applyNumberFormat="1" applyBorder="1" applyAlignment="1" applyProtection="1">
      <alignment horizontal="center" vertical="center"/>
      <protection locked="0"/>
    </xf>
    <xf numFmtId="176" fontId="0" fillId="0" borderId="50" xfId="0" applyNumberFormat="1" applyFill="1" applyBorder="1" applyAlignment="1" applyProtection="1">
      <alignment vertical="center"/>
      <protection/>
    </xf>
    <xf numFmtId="176" fontId="0" fillId="0" borderId="51" xfId="0" applyNumberFormat="1" applyBorder="1" applyAlignment="1" applyProtection="1">
      <alignment vertical="center"/>
      <protection/>
    </xf>
    <xf numFmtId="176" fontId="0" fillId="33" borderId="38" xfId="0" applyNumberFormat="1" applyFill="1" applyBorder="1" applyAlignment="1" applyProtection="1">
      <alignment vertical="center"/>
      <protection/>
    </xf>
    <xf numFmtId="38" fontId="0" fillId="33" borderId="15" xfId="48" applyFont="1" applyFill="1" applyBorder="1" applyAlignment="1" applyProtection="1">
      <alignment vertical="center"/>
      <protection locked="0"/>
    </xf>
    <xf numFmtId="38" fontId="0" fillId="33" borderId="15" xfId="48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0" fillId="33" borderId="15" xfId="48" applyNumberFormat="1" applyFont="1" applyFill="1" applyBorder="1" applyAlignment="1" applyProtection="1">
      <alignment vertical="center"/>
      <protection/>
    </xf>
    <xf numFmtId="181" fontId="0" fillId="33" borderId="0" xfId="48" applyNumberFormat="1" applyFont="1" applyFill="1" applyBorder="1" applyAlignment="1" applyProtection="1">
      <alignment vertical="center"/>
      <protection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3" fillId="0" borderId="0" xfId="48" applyFont="1" applyAlignment="1" applyProtection="1">
      <alignment horizontal="center" vertical="center"/>
      <protection locked="0"/>
    </xf>
    <xf numFmtId="38" fontId="3" fillId="0" borderId="23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Alignment="1">
      <alignment horizontal="right" vertical="center"/>
    </xf>
    <xf numFmtId="38" fontId="4" fillId="0" borderId="16" xfId="48" applyFont="1" applyBorder="1" applyAlignment="1">
      <alignment horizontal="distributed" vertical="center"/>
    </xf>
    <xf numFmtId="38" fontId="0" fillId="0" borderId="0" xfId="48" applyFont="1" applyBorder="1" applyAlignment="1">
      <alignment horizontal="center" vertical="center"/>
    </xf>
    <xf numFmtId="38" fontId="4" fillId="0" borderId="22" xfId="48" applyFont="1" applyBorder="1" applyAlignment="1">
      <alignment horizontal="distributed" vertical="center"/>
    </xf>
    <xf numFmtId="38" fontId="6" fillId="0" borderId="52" xfId="48" applyFont="1" applyFill="1" applyBorder="1" applyAlignment="1">
      <alignment horizontal="distributed" vertical="center"/>
    </xf>
    <xf numFmtId="38" fontId="0" fillId="0" borderId="52" xfId="48" applyFont="1" applyBorder="1" applyAlignment="1" applyProtection="1">
      <alignment vertical="center"/>
      <protection locked="0"/>
    </xf>
    <xf numFmtId="38" fontId="7" fillId="0" borderId="10" xfId="48" applyFont="1" applyFill="1" applyBorder="1" applyAlignment="1">
      <alignment horizontal="distributed" vertical="center"/>
    </xf>
    <xf numFmtId="38" fontId="0" fillId="0" borderId="38" xfId="48" applyFont="1" applyBorder="1" applyAlignment="1">
      <alignment vertical="center"/>
    </xf>
    <xf numFmtId="38" fontId="0" fillId="0" borderId="13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33" borderId="26" xfId="48" applyFont="1" applyFill="1" applyBorder="1" applyAlignment="1">
      <alignment vertical="center"/>
    </xf>
    <xf numFmtId="38" fontId="0" fillId="33" borderId="52" xfId="48" applyFont="1" applyFill="1" applyBorder="1" applyAlignment="1">
      <alignment vertical="center"/>
    </xf>
    <xf numFmtId="38" fontId="0" fillId="33" borderId="28" xfId="48" applyFont="1" applyFill="1" applyBorder="1" applyAlignment="1">
      <alignment horizontal="center" vertical="center"/>
    </xf>
    <xf numFmtId="38" fontId="0" fillId="33" borderId="31" xfId="48" applyFont="1" applyFill="1" applyBorder="1" applyAlignment="1">
      <alignment vertical="center"/>
    </xf>
    <xf numFmtId="38" fontId="0" fillId="33" borderId="53" xfId="48" applyFont="1" applyFill="1" applyBorder="1" applyAlignment="1">
      <alignment vertical="center"/>
    </xf>
    <xf numFmtId="38" fontId="0" fillId="33" borderId="33" xfId="48" applyFont="1" applyFill="1" applyBorder="1" applyAlignment="1">
      <alignment horizontal="center" vertical="center"/>
    </xf>
    <xf numFmtId="38" fontId="0" fillId="0" borderId="31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33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31" xfId="48" applyFont="1" applyBorder="1" applyAlignment="1">
      <alignment horizontal="left" vertical="center"/>
    </xf>
    <xf numFmtId="38" fontId="0" fillId="0" borderId="54" xfId="48" applyFont="1" applyFill="1" applyBorder="1" applyAlignment="1">
      <alignment horizontal="center" vertical="center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horizontal="center" vertical="center"/>
    </xf>
    <xf numFmtId="38" fontId="0" fillId="0" borderId="17" xfId="48" applyFont="1" applyFill="1" applyBorder="1" applyAlignment="1">
      <alignment horizontal="left" vertical="center"/>
    </xf>
    <xf numFmtId="38" fontId="0" fillId="0" borderId="57" xfId="48" applyFon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3" fillId="0" borderId="23" xfId="48" applyNumberFormat="1" applyFont="1" applyBorder="1" applyAlignment="1">
      <alignment horizontal="right" vertical="center"/>
    </xf>
    <xf numFmtId="38" fontId="3" fillId="0" borderId="23" xfId="48" applyFont="1" applyBorder="1" applyAlignment="1">
      <alignment horizontal="distributed" vertical="center" shrinkToFit="1"/>
    </xf>
    <xf numFmtId="38" fontId="0" fillId="0" borderId="0" xfId="48" applyFont="1" applyAlignment="1">
      <alignment vertical="center" shrinkToFit="1"/>
    </xf>
    <xf numFmtId="38" fontId="5" fillId="0" borderId="58" xfId="48" applyFont="1" applyBorder="1" applyAlignment="1">
      <alignment horizontal="distributed" vertical="center" shrinkToFit="1"/>
    </xf>
    <xf numFmtId="38" fontId="5" fillId="0" borderId="53" xfId="48" applyFont="1" applyBorder="1" applyAlignment="1">
      <alignment horizontal="distributed" vertical="center" shrinkToFit="1"/>
    </xf>
    <xf numFmtId="176" fontId="0" fillId="0" borderId="13" xfId="0" applyNumberFormat="1" applyFill="1" applyBorder="1" applyAlignment="1" applyProtection="1">
      <alignment horizontal="center" vertical="center"/>
      <protection/>
    </xf>
    <xf numFmtId="176" fontId="0" fillId="0" borderId="59" xfId="0" applyNumberFormat="1" applyBorder="1" applyAlignment="1" applyProtection="1">
      <alignment vertical="center"/>
      <protection locked="0"/>
    </xf>
    <xf numFmtId="176" fontId="0" fillId="0" borderId="60" xfId="0" applyNumberFormat="1" applyFill="1" applyBorder="1" applyAlignment="1" applyProtection="1">
      <alignment horizontal="center" vertical="center"/>
      <protection/>
    </xf>
    <xf numFmtId="176" fontId="0" fillId="33" borderId="40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horizontal="center" vertical="center"/>
      <protection/>
    </xf>
    <xf numFmtId="176" fontId="0" fillId="0" borderId="19" xfId="0" applyNumberFormat="1" applyFill="1" applyBorder="1" applyAlignment="1" applyProtection="1">
      <alignment horizontal="center" vertical="center"/>
      <protection/>
    </xf>
    <xf numFmtId="176" fontId="0" fillId="0" borderId="40" xfId="0" applyNumberFormat="1" applyBorder="1" applyAlignment="1" applyProtection="1">
      <alignment vertical="center"/>
      <protection/>
    </xf>
    <xf numFmtId="176" fontId="0" fillId="0" borderId="35" xfId="0" applyNumberFormat="1" applyBorder="1" applyAlignment="1" applyProtection="1">
      <alignment vertical="center"/>
      <protection/>
    </xf>
    <xf numFmtId="176" fontId="0" fillId="0" borderId="37" xfId="0" applyNumberFormat="1" applyBorder="1" applyAlignment="1" applyProtection="1">
      <alignment vertical="center"/>
      <protection/>
    </xf>
    <xf numFmtId="176" fontId="0" fillId="0" borderId="61" xfId="0" applyNumberFormat="1" applyBorder="1" applyAlignment="1" applyProtection="1">
      <alignment vertical="center"/>
      <protection/>
    </xf>
    <xf numFmtId="176" fontId="0" fillId="0" borderId="62" xfId="0" applyNumberFormat="1" applyBorder="1" applyAlignment="1" applyProtection="1">
      <alignment vertical="center"/>
      <protection/>
    </xf>
    <xf numFmtId="176" fontId="0" fillId="0" borderId="63" xfId="0" applyNumberFormat="1" applyBorder="1" applyAlignment="1" applyProtection="1">
      <alignment vertical="center"/>
      <protection/>
    </xf>
    <xf numFmtId="176" fontId="0" fillId="0" borderId="15" xfId="0" applyNumberFormat="1" applyBorder="1" applyAlignment="1" applyProtection="1">
      <alignment vertical="center"/>
      <protection/>
    </xf>
    <xf numFmtId="176" fontId="0" fillId="0" borderId="56" xfId="0" applyNumberFormat="1" applyFill="1" applyBorder="1" applyAlignment="1" applyProtection="1">
      <alignment horizontal="center" vertical="center"/>
      <protection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vertical="center"/>
      <protection/>
    </xf>
    <xf numFmtId="176" fontId="0" fillId="0" borderId="15" xfId="0" applyNumberFormat="1" applyFill="1" applyBorder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vertical="center"/>
      <protection locked="0"/>
    </xf>
    <xf numFmtId="38" fontId="0" fillId="33" borderId="31" xfId="48" applyFont="1" applyFill="1" applyBorder="1" applyAlignment="1">
      <alignment vertical="center"/>
    </xf>
    <xf numFmtId="38" fontId="3" fillId="0" borderId="23" xfId="48" applyFont="1" applyBorder="1" applyAlignment="1" applyProtection="1">
      <alignment horizontal="center" vertical="center" shrinkToFit="1"/>
      <protection locked="0"/>
    </xf>
    <xf numFmtId="38" fontId="0" fillId="0" borderId="64" xfId="48" applyFont="1" applyBorder="1" applyAlignment="1" applyProtection="1">
      <alignment vertical="center" shrinkToFit="1"/>
      <protection locked="0"/>
    </xf>
    <xf numFmtId="38" fontId="0" fillId="0" borderId="65" xfId="48" applyFont="1" applyBorder="1" applyAlignment="1" applyProtection="1">
      <alignment vertical="center" shrinkToFit="1"/>
      <protection locked="0"/>
    </xf>
    <xf numFmtId="38" fontId="0" fillId="0" borderId="66" xfId="48" applyFont="1" applyBorder="1" applyAlignment="1" applyProtection="1">
      <alignment vertical="center" shrinkToFit="1"/>
      <protection locked="0"/>
    </xf>
    <xf numFmtId="38" fontId="0" fillId="0" borderId="67" xfId="48" applyFont="1" applyBorder="1" applyAlignment="1" applyProtection="1">
      <alignment vertical="center" shrinkToFit="1"/>
      <protection locked="0"/>
    </xf>
    <xf numFmtId="38" fontId="0" fillId="0" borderId="68" xfId="48" applyFont="1" applyBorder="1" applyAlignment="1" applyProtection="1">
      <alignment vertical="center" shrinkToFit="1"/>
      <protection locked="0"/>
    </xf>
    <xf numFmtId="38" fontId="0" fillId="0" borderId="69" xfId="48" applyFont="1" applyBorder="1" applyAlignment="1" applyProtection="1">
      <alignment vertical="center" shrinkToFit="1"/>
      <protection locked="0"/>
    </xf>
    <xf numFmtId="38" fontId="0" fillId="0" borderId="65" xfId="48" applyFont="1" applyBorder="1" applyAlignment="1" applyProtection="1">
      <alignment vertical="center" shrinkToFit="1"/>
      <protection/>
    </xf>
    <xf numFmtId="38" fontId="4" fillId="0" borderId="64" xfId="48" applyFont="1" applyBorder="1" applyAlignment="1" applyProtection="1">
      <alignment vertical="center" shrinkToFit="1"/>
      <protection locked="0"/>
    </xf>
    <xf numFmtId="176" fontId="0" fillId="28" borderId="26" xfId="0" applyNumberFormat="1" applyFill="1" applyBorder="1" applyAlignment="1" applyProtection="1">
      <alignment vertical="center"/>
      <protection/>
    </xf>
    <xf numFmtId="176" fontId="0" fillId="28" borderId="27" xfId="0" applyNumberFormat="1" applyFill="1" applyBorder="1" applyAlignment="1" applyProtection="1">
      <alignment vertical="center"/>
      <protection locked="0"/>
    </xf>
    <xf numFmtId="176" fontId="0" fillId="28" borderId="28" xfId="0" applyNumberFormat="1" applyFill="1" applyBorder="1" applyAlignment="1" applyProtection="1">
      <alignment horizontal="center" vertical="center"/>
      <protection/>
    </xf>
    <xf numFmtId="176" fontId="0" fillId="28" borderId="70" xfId="0" applyNumberFormat="1" applyFill="1" applyBorder="1" applyAlignment="1" applyProtection="1">
      <alignment vertical="center"/>
      <protection/>
    </xf>
    <xf numFmtId="176" fontId="0" fillId="28" borderId="30" xfId="0" applyNumberFormat="1" applyFill="1" applyBorder="1" applyAlignment="1" applyProtection="1">
      <alignment vertical="center"/>
      <protection locked="0"/>
    </xf>
    <xf numFmtId="176" fontId="0" fillId="28" borderId="31" xfId="0" applyNumberFormat="1" applyFill="1" applyBorder="1" applyAlignment="1" applyProtection="1">
      <alignment vertical="center"/>
      <protection/>
    </xf>
    <xf numFmtId="176" fontId="0" fillId="28" borderId="32" xfId="0" applyNumberFormat="1" applyFill="1" applyBorder="1" applyAlignment="1" applyProtection="1">
      <alignment vertical="center"/>
      <protection locked="0"/>
    </xf>
    <xf numFmtId="176" fontId="0" fillId="28" borderId="33" xfId="0" applyNumberFormat="1" applyFill="1" applyBorder="1" applyAlignment="1" applyProtection="1">
      <alignment horizontal="center" vertical="center"/>
      <protection/>
    </xf>
    <xf numFmtId="176" fontId="0" fillId="28" borderId="71" xfId="0" applyNumberFormat="1" applyFill="1" applyBorder="1" applyAlignment="1" applyProtection="1">
      <alignment vertical="center"/>
      <protection/>
    </xf>
    <xf numFmtId="176" fontId="0" fillId="28" borderId="35" xfId="0" applyNumberFormat="1" applyFill="1" applyBorder="1" applyAlignment="1" applyProtection="1">
      <alignment vertical="center"/>
      <protection locked="0"/>
    </xf>
    <xf numFmtId="176" fontId="0" fillId="28" borderId="10" xfId="0" applyNumberFormat="1" applyFill="1" applyBorder="1" applyAlignment="1" applyProtection="1">
      <alignment vertical="center"/>
      <protection/>
    </xf>
    <xf numFmtId="176" fontId="0" fillId="28" borderId="12" xfId="0" applyNumberFormat="1" applyFill="1" applyBorder="1" applyAlignment="1" applyProtection="1">
      <alignment vertical="center"/>
      <protection locked="0"/>
    </xf>
    <xf numFmtId="176" fontId="0" fillId="28" borderId="13" xfId="0" applyNumberFormat="1" applyFill="1" applyBorder="1" applyAlignment="1" applyProtection="1">
      <alignment horizontal="center" vertical="center"/>
      <protection/>
    </xf>
    <xf numFmtId="176" fontId="0" fillId="28" borderId="14" xfId="0" applyNumberFormat="1" applyFill="1" applyBorder="1" applyAlignment="1" applyProtection="1">
      <alignment vertical="center"/>
      <protection/>
    </xf>
    <xf numFmtId="176" fontId="0" fillId="28" borderId="15" xfId="0" applyNumberFormat="1" applyFill="1" applyBorder="1" applyAlignment="1" applyProtection="1">
      <alignment vertical="center"/>
      <protection locked="0"/>
    </xf>
    <xf numFmtId="176" fontId="0" fillId="28" borderId="15" xfId="0" applyNumberFormat="1" applyFill="1" applyBorder="1" applyAlignment="1" applyProtection="1">
      <alignment vertical="center"/>
      <protection/>
    </xf>
    <xf numFmtId="176" fontId="0" fillId="28" borderId="25" xfId="0" applyNumberFormat="1" applyFill="1" applyBorder="1" applyAlignment="1" applyProtection="1">
      <alignment vertical="center"/>
      <protection/>
    </xf>
    <xf numFmtId="180" fontId="0" fillId="28" borderId="27" xfId="0" applyNumberFormat="1" applyFill="1" applyBorder="1" applyAlignment="1" applyProtection="1">
      <alignment vertical="center"/>
      <protection locked="0"/>
    </xf>
    <xf numFmtId="176" fontId="0" fillId="28" borderId="29" xfId="0" applyNumberFormat="1" applyFill="1" applyBorder="1" applyAlignment="1" applyProtection="1">
      <alignment vertical="center"/>
      <protection/>
    </xf>
    <xf numFmtId="176" fontId="0" fillId="28" borderId="38" xfId="0" applyNumberFormat="1" applyFill="1" applyBorder="1" applyAlignment="1" applyProtection="1">
      <alignment vertical="center"/>
      <protection/>
    </xf>
    <xf numFmtId="176" fontId="0" fillId="28" borderId="16" xfId="0" applyNumberFormat="1" applyFill="1" applyBorder="1" applyAlignment="1" applyProtection="1">
      <alignment vertical="center"/>
      <protection/>
    </xf>
    <xf numFmtId="176" fontId="0" fillId="28" borderId="34" xfId="0" applyNumberFormat="1" applyFill="1" applyBorder="1" applyAlignment="1" applyProtection="1">
      <alignment vertical="center"/>
      <protection/>
    </xf>
    <xf numFmtId="176" fontId="0" fillId="28" borderId="17" xfId="0" applyNumberFormat="1" applyFill="1" applyBorder="1" applyAlignment="1" applyProtection="1">
      <alignment vertical="center"/>
      <protection/>
    </xf>
    <xf numFmtId="176" fontId="0" fillId="28" borderId="18" xfId="0" applyNumberFormat="1" applyFill="1" applyBorder="1" applyAlignment="1" applyProtection="1">
      <alignment vertical="center"/>
      <protection locked="0"/>
    </xf>
    <xf numFmtId="176" fontId="0" fillId="28" borderId="19" xfId="0" applyNumberFormat="1" applyFill="1" applyBorder="1" applyAlignment="1" applyProtection="1">
      <alignment horizontal="center" vertical="center"/>
      <protection/>
    </xf>
    <xf numFmtId="176" fontId="0" fillId="28" borderId="36" xfId="0" applyNumberFormat="1" applyFill="1" applyBorder="1" applyAlignment="1" applyProtection="1">
      <alignment vertical="center"/>
      <protection/>
    </xf>
    <xf numFmtId="176" fontId="0" fillId="28" borderId="37" xfId="0" applyNumberFormat="1" applyFill="1" applyBorder="1" applyAlignment="1" applyProtection="1">
      <alignment vertical="center"/>
      <protection locked="0"/>
    </xf>
    <xf numFmtId="179" fontId="0" fillId="28" borderId="12" xfId="0" applyNumberFormat="1" applyFill="1" applyBorder="1" applyAlignment="1" applyProtection="1">
      <alignment vertical="center"/>
      <protection locked="0"/>
    </xf>
    <xf numFmtId="179" fontId="0" fillId="28" borderId="27" xfId="0" applyNumberFormat="1" applyFill="1" applyBorder="1" applyAlignment="1" applyProtection="1">
      <alignment vertical="center"/>
      <protection locked="0"/>
    </xf>
    <xf numFmtId="176" fontId="0" fillId="28" borderId="56" xfId="0" applyNumberFormat="1" applyFill="1" applyBorder="1" applyAlignment="1" applyProtection="1">
      <alignment horizontal="center" vertical="center"/>
      <protection/>
    </xf>
    <xf numFmtId="176" fontId="0" fillId="28" borderId="37" xfId="0" applyNumberFormat="1" applyFill="1" applyBorder="1" applyAlignment="1" applyProtection="1">
      <alignment vertical="center"/>
      <protection/>
    </xf>
    <xf numFmtId="176" fontId="0" fillId="28" borderId="42" xfId="0" applyNumberFormat="1" applyFill="1" applyBorder="1" applyAlignment="1" applyProtection="1">
      <alignment vertical="center"/>
      <protection/>
    </xf>
    <xf numFmtId="176" fontId="0" fillId="28" borderId="43" xfId="0" applyNumberFormat="1" applyFill="1" applyBorder="1" applyAlignment="1" applyProtection="1">
      <alignment vertical="center"/>
      <protection locked="0"/>
    </xf>
    <xf numFmtId="176" fontId="0" fillId="28" borderId="44" xfId="0" applyNumberFormat="1" applyFill="1" applyBorder="1" applyAlignment="1" applyProtection="1">
      <alignment horizontal="center" vertical="center"/>
      <protection/>
    </xf>
    <xf numFmtId="176" fontId="0" fillId="28" borderId="45" xfId="0" applyNumberFormat="1" applyFill="1" applyBorder="1" applyAlignment="1" applyProtection="1">
      <alignment vertical="center"/>
      <protection/>
    </xf>
    <xf numFmtId="176" fontId="0" fillId="28" borderId="46" xfId="0" applyNumberFormat="1" applyFill="1" applyBorder="1" applyAlignment="1" applyProtection="1">
      <alignment vertical="center"/>
      <protection locked="0"/>
    </xf>
    <xf numFmtId="179" fontId="0" fillId="28" borderId="18" xfId="0" applyNumberFormat="1" applyFill="1" applyBorder="1" applyAlignment="1" applyProtection="1">
      <alignment vertical="center"/>
      <protection locked="0"/>
    </xf>
    <xf numFmtId="176" fontId="0" fillId="28" borderId="11" xfId="0" applyNumberFormat="1" applyFill="1" applyBorder="1" applyAlignment="1" applyProtection="1">
      <alignment vertical="center"/>
      <protection/>
    </xf>
    <xf numFmtId="176" fontId="0" fillId="28" borderId="16" xfId="0" applyNumberFormat="1" applyFill="1" applyBorder="1" applyAlignment="1" applyProtection="1">
      <alignment horizontal="left" vertical="center"/>
      <protection/>
    </xf>
    <xf numFmtId="176" fontId="0" fillId="28" borderId="42" xfId="0" applyNumberFormat="1" applyFill="1" applyBorder="1" applyAlignment="1" applyProtection="1">
      <alignment horizontal="left" vertical="center"/>
      <protection/>
    </xf>
    <xf numFmtId="176" fontId="0" fillId="28" borderId="72" xfId="0" applyNumberFormat="1" applyFill="1" applyBorder="1" applyAlignment="1" applyProtection="1">
      <alignment horizontal="center" vertical="center"/>
      <protection/>
    </xf>
    <xf numFmtId="176" fontId="0" fillId="28" borderId="31" xfId="0" applyNumberFormat="1" applyFill="1" applyBorder="1" applyAlignment="1" applyProtection="1">
      <alignment horizontal="left" vertical="center"/>
      <protection/>
    </xf>
    <xf numFmtId="176" fontId="0" fillId="28" borderId="22" xfId="0" applyNumberFormat="1" applyFill="1" applyBorder="1" applyAlignment="1" applyProtection="1">
      <alignment horizontal="left" vertical="center"/>
      <protection/>
    </xf>
    <xf numFmtId="176" fontId="0" fillId="28" borderId="73" xfId="0" applyNumberFormat="1" applyFill="1" applyBorder="1" applyAlignment="1" applyProtection="1">
      <alignment vertical="center"/>
      <protection locked="0"/>
    </xf>
    <xf numFmtId="176" fontId="0" fillId="28" borderId="74" xfId="0" applyNumberFormat="1" applyFill="1" applyBorder="1" applyAlignment="1" applyProtection="1">
      <alignment horizontal="center" vertical="center"/>
      <protection/>
    </xf>
    <xf numFmtId="176" fontId="0" fillId="28" borderId="75" xfId="0" applyNumberFormat="1" applyFill="1" applyBorder="1" applyAlignment="1" applyProtection="1">
      <alignment vertical="center"/>
      <protection/>
    </xf>
    <xf numFmtId="176" fontId="0" fillId="28" borderId="25" xfId="0" applyNumberFormat="1" applyFill="1" applyBorder="1" applyAlignment="1" applyProtection="1">
      <alignment horizontal="left" vertical="center"/>
      <protection/>
    </xf>
    <xf numFmtId="179" fontId="0" fillId="28" borderId="32" xfId="0" applyNumberFormat="1" applyFill="1" applyBorder="1" applyAlignment="1" applyProtection="1">
      <alignment vertical="center"/>
      <protection locked="0"/>
    </xf>
    <xf numFmtId="176" fontId="0" fillId="28" borderId="76" xfId="0" applyNumberFormat="1" applyFill="1" applyBorder="1" applyAlignment="1" applyProtection="1">
      <alignment vertical="center"/>
      <protection/>
    </xf>
    <xf numFmtId="176" fontId="0" fillId="28" borderId="17" xfId="0" applyNumberFormat="1" applyFill="1" applyBorder="1" applyAlignment="1" applyProtection="1">
      <alignment horizontal="left" vertical="center"/>
      <protection/>
    </xf>
    <xf numFmtId="176" fontId="0" fillId="28" borderId="40" xfId="0" applyNumberFormat="1" applyFill="1" applyBorder="1" applyAlignment="1" applyProtection="1">
      <alignment horizontal="left" vertical="center"/>
      <protection/>
    </xf>
    <xf numFmtId="176" fontId="0" fillId="28" borderId="26" xfId="0" applyNumberFormat="1" applyFill="1" applyBorder="1" applyAlignment="1" applyProtection="1">
      <alignment horizontal="left" vertical="center"/>
      <protection/>
    </xf>
    <xf numFmtId="176" fontId="0" fillId="28" borderId="41" xfId="0" applyNumberFormat="1" applyFill="1" applyBorder="1" applyAlignment="1" applyProtection="1">
      <alignment horizontal="left" vertical="center"/>
      <protection/>
    </xf>
    <xf numFmtId="176" fontId="0" fillId="28" borderId="35" xfId="0" applyNumberFormat="1" applyFill="1" applyBorder="1" applyAlignment="1" applyProtection="1">
      <alignment horizontal="left" vertical="center"/>
      <protection/>
    </xf>
    <xf numFmtId="176" fontId="0" fillId="28" borderId="35" xfId="0" applyNumberFormat="1" applyFill="1" applyBorder="1" applyAlignment="1" applyProtection="1">
      <alignment vertical="center"/>
      <protection/>
    </xf>
    <xf numFmtId="176" fontId="0" fillId="28" borderId="54" xfId="0" applyNumberFormat="1" applyFill="1" applyBorder="1" applyAlignment="1" applyProtection="1">
      <alignment vertical="center"/>
      <protection/>
    </xf>
    <xf numFmtId="176" fontId="0" fillId="28" borderId="40" xfId="0" applyNumberFormat="1" applyFill="1" applyBorder="1" applyAlignment="1" applyProtection="1">
      <alignment vertical="center"/>
      <protection/>
    </xf>
    <xf numFmtId="179" fontId="0" fillId="28" borderId="59" xfId="0" applyNumberFormat="1" applyFill="1" applyBorder="1" applyAlignment="1" applyProtection="1">
      <alignment vertical="center"/>
      <protection locked="0"/>
    </xf>
    <xf numFmtId="176" fontId="0" fillId="28" borderId="60" xfId="0" applyNumberFormat="1" applyFill="1" applyBorder="1" applyAlignment="1" applyProtection="1">
      <alignment horizontal="center" vertical="center"/>
      <protection/>
    </xf>
    <xf numFmtId="176" fontId="0" fillId="28" borderId="61" xfId="0" applyNumberFormat="1" applyFill="1" applyBorder="1" applyAlignment="1" applyProtection="1">
      <alignment vertical="center"/>
      <protection/>
    </xf>
    <xf numFmtId="176" fontId="0" fillId="28" borderId="40" xfId="0" applyNumberFormat="1" applyFill="1" applyBorder="1" applyAlignment="1" applyProtection="1">
      <alignment vertical="center"/>
      <protection locked="0"/>
    </xf>
    <xf numFmtId="176" fontId="0" fillId="28" borderId="62" xfId="0" applyNumberFormat="1" applyFill="1" applyBorder="1" applyAlignment="1" applyProtection="1">
      <alignment vertical="center"/>
      <protection/>
    </xf>
    <xf numFmtId="179" fontId="0" fillId="28" borderId="73" xfId="0" applyNumberFormat="1" applyFill="1" applyBorder="1" applyAlignment="1" applyProtection="1">
      <alignment vertical="center"/>
      <protection locked="0"/>
    </xf>
    <xf numFmtId="176" fontId="0" fillId="28" borderId="63" xfId="0" applyNumberFormat="1" applyFill="1" applyBorder="1" applyAlignment="1" applyProtection="1">
      <alignment vertical="center"/>
      <protection/>
    </xf>
    <xf numFmtId="176" fontId="0" fillId="28" borderId="24" xfId="0" applyNumberFormat="1" applyFill="1" applyBorder="1" applyAlignment="1" applyProtection="1">
      <alignment vertical="center"/>
      <protection locked="0"/>
    </xf>
    <xf numFmtId="179" fontId="0" fillId="28" borderId="43" xfId="0" applyNumberFormat="1" applyFill="1" applyBorder="1" applyAlignment="1" applyProtection="1">
      <alignment vertical="center"/>
      <protection locked="0"/>
    </xf>
    <xf numFmtId="176" fontId="0" fillId="28" borderId="10" xfId="0" applyNumberFormat="1" applyFill="1" applyBorder="1" applyAlignment="1" applyProtection="1">
      <alignment horizontal="left" vertical="center"/>
      <protection/>
    </xf>
    <xf numFmtId="176" fontId="0" fillId="28" borderId="11" xfId="0" applyNumberFormat="1" applyFill="1" applyBorder="1" applyAlignment="1" applyProtection="1">
      <alignment horizontal="left" vertical="center"/>
      <protection/>
    </xf>
    <xf numFmtId="176" fontId="0" fillId="0" borderId="42" xfId="0" applyNumberFormat="1" applyFill="1" applyBorder="1" applyAlignment="1" applyProtection="1">
      <alignment horizontal="left" vertical="center"/>
      <protection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34" xfId="0" applyNumberFormat="1" applyFill="1" applyBorder="1" applyAlignment="1" applyProtection="1">
      <alignment vertical="center"/>
      <protection/>
    </xf>
    <xf numFmtId="176" fontId="0" fillId="0" borderId="35" xfId="0" applyNumberFormat="1" applyFill="1" applyBorder="1" applyAlignment="1" applyProtection="1">
      <alignment vertical="center"/>
      <protection locked="0"/>
    </xf>
    <xf numFmtId="38" fontId="1" fillId="0" borderId="0" xfId="48" applyFont="1" applyAlignment="1">
      <alignment horizontal="center" vertical="center" shrinkToFit="1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49" fontId="0" fillId="0" borderId="58" xfId="48" applyNumberFormat="1" applyFont="1" applyBorder="1" applyAlignment="1" applyProtection="1">
      <alignment horizontal="center" vertical="center" shrinkToFit="1"/>
      <protection locked="0"/>
    </xf>
    <xf numFmtId="49" fontId="0" fillId="0" borderId="53" xfId="48" applyNumberFormat="1" applyFont="1" applyBorder="1" applyAlignment="1" applyProtection="1">
      <alignment horizontal="center" vertical="center" shrinkToFit="1"/>
      <protection locked="0"/>
    </xf>
    <xf numFmtId="3" fontId="0" fillId="33" borderId="29" xfId="48" applyNumberFormat="1" applyFont="1" applyFill="1" applyBorder="1" applyAlignment="1">
      <alignment vertical="center"/>
    </xf>
    <xf numFmtId="3" fontId="0" fillId="33" borderId="77" xfId="48" applyNumberFormat="1" applyFont="1" applyFill="1" applyBorder="1" applyAlignment="1">
      <alignment vertical="center"/>
    </xf>
    <xf numFmtId="3" fontId="0" fillId="33" borderId="34" xfId="48" applyNumberFormat="1" applyFont="1" applyFill="1" applyBorder="1" applyAlignment="1">
      <alignment vertical="center"/>
    </xf>
    <xf numFmtId="3" fontId="0" fillId="33" borderId="78" xfId="48" applyNumberFormat="1" applyFont="1" applyFill="1" applyBorder="1" applyAlignment="1">
      <alignment vertical="center"/>
    </xf>
    <xf numFmtId="3" fontId="0" fillId="0" borderId="34" xfId="48" applyNumberFormat="1" applyFont="1" applyBorder="1" applyAlignment="1">
      <alignment vertical="center"/>
    </xf>
    <xf numFmtId="3" fontId="0" fillId="0" borderId="78" xfId="48" applyNumberFormat="1" applyFont="1" applyBorder="1" applyAlignment="1">
      <alignment vertical="center"/>
    </xf>
    <xf numFmtId="38" fontId="0" fillId="0" borderId="14" xfId="48" applyFont="1" applyBorder="1" applyAlignment="1">
      <alignment horizontal="center" vertical="center"/>
    </xf>
    <xf numFmtId="38" fontId="0" fillId="0" borderId="39" xfId="48" applyFont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38" xfId="48" applyFont="1" applyFill="1" applyBorder="1" applyAlignment="1">
      <alignment horizontal="center" vertical="center"/>
    </xf>
    <xf numFmtId="38" fontId="0" fillId="0" borderId="39" xfId="48" applyFont="1" applyFill="1" applyBorder="1" applyAlignment="1">
      <alignment horizontal="center" vertical="center"/>
    </xf>
    <xf numFmtId="3" fontId="0" fillId="0" borderId="34" xfId="48" applyNumberFormat="1" applyFont="1" applyBorder="1" applyAlignment="1">
      <alignment horizontal="center" vertical="center"/>
    </xf>
    <xf numFmtId="3" fontId="0" fillId="0" borderId="78" xfId="48" applyNumberFormat="1" applyFont="1" applyBorder="1" applyAlignment="1">
      <alignment horizontal="center" vertical="center"/>
    </xf>
    <xf numFmtId="3" fontId="0" fillId="0" borderId="36" xfId="48" applyNumberFormat="1" applyFont="1" applyBorder="1" applyAlignment="1">
      <alignment horizontal="right" vertical="center"/>
    </xf>
    <xf numFmtId="3" fontId="0" fillId="0" borderId="79" xfId="48" applyNumberFormat="1" applyFont="1" applyBorder="1" applyAlignment="1">
      <alignment horizontal="right" vertical="center"/>
    </xf>
    <xf numFmtId="3" fontId="0" fillId="33" borderId="34" xfId="48" applyNumberFormat="1" applyFont="1" applyFill="1" applyBorder="1" applyAlignment="1">
      <alignment horizontal="right" vertical="center"/>
    </xf>
    <xf numFmtId="3" fontId="0" fillId="33" borderId="78" xfId="48" applyNumberFormat="1" applyFont="1" applyFill="1" applyBorder="1" applyAlignment="1">
      <alignment horizontal="right" vertical="center"/>
    </xf>
    <xf numFmtId="3" fontId="0" fillId="0" borderId="14" xfId="48" applyNumberFormat="1" applyFont="1" applyBorder="1" applyAlignment="1">
      <alignment vertical="center"/>
    </xf>
    <xf numFmtId="3" fontId="0" fillId="0" borderId="39" xfId="48" applyNumberFormat="1" applyFont="1" applyBorder="1" applyAlignment="1">
      <alignment vertical="center"/>
    </xf>
    <xf numFmtId="3" fontId="0" fillId="0" borderId="76" xfId="48" applyNumberFormat="1" applyFont="1" applyBorder="1" applyAlignment="1">
      <alignment vertical="center"/>
    </xf>
    <xf numFmtId="3" fontId="0" fillId="0" borderId="80" xfId="48" applyNumberFormat="1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76" fontId="0" fillId="0" borderId="15" xfId="0" applyNumberFormat="1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">
      <selection activeCell="B4" sqref="B4"/>
    </sheetView>
  </sheetViews>
  <sheetFormatPr defaultColWidth="9.00390625" defaultRowHeight="13.5"/>
  <cols>
    <col min="1" max="1" width="14.125" style="102" customWidth="1"/>
    <col min="2" max="2" width="36.75390625" style="102" customWidth="1"/>
    <col min="3" max="3" width="5.50390625" style="102" customWidth="1"/>
    <col min="4" max="5" width="5.75390625" style="102" customWidth="1"/>
    <col min="6" max="6" width="19.125" style="102" customWidth="1"/>
    <col min="7" max="7" width="54.25390625" style="102" customWidth="1"/>
    <col min="8" max="16384" width="9.00390625" style="102" customWidth="1"/>
  </cols>
  <sheetData>
    <row r="1" spans="1:7" ht="28.5">
      <c r="A1" s="241" t="s">
        <v>258</v>
      </c>
      <c r="B1" s="241"/>
      <c r="C1" s="241"/>
      <c r="D1" s="241"/>
      <c r="E1" s="241"/>
      <c r="F1" s="241"/>
      <c r="G1" s="241"/>
    </row>
    <row r="2" spans="1:7" ht="18.75" customHeight="1">
      <c r="A2" s="137"/>
      <c r="C2" s="103"/>
      <c r="D2" s="103"/>
      <c r="E2" s="104"/>
      <c r="F2" s="104"/>
      <c r="G2" s="1" t="s">
        <v>240</v>
      </c>
    </row>
    <row r="3" spans="1:4" ht="18.75" customHeight="1">
      <c r="A3" s="137"/>
      <c r="B3" s="105"/>
      <c r="C3" s="103"/>
      <c r="D3" s="103"/>
    </row>
    <row r="4" spans="1:4" ht="21.75" thickBot="1">
      <c r="A4" s="136" t="s">
        <v>0</v>
      </c>
      <c r="B4" s="160"/>
      <c r="C4" s="106" t="s">
        <v>1</v>
      </c>
      <c r="D4" s="107"/>
    </row>
    <row r="5" spans="1:6" ht="18.75" customHeight="1">
      <c r="A5" s="137"/>
      <c r="C5" s="103"/>
      <c r="D5" s="103"/>
      <c r="F5" s="102" t="s">
        <v>2</v>
      </c>
    </row>
    <row r="6" spans="1:6" ht="18.75" customHeight="1" thickBot="1">
      <c r="A6" s="137"/>
      <c r="C6" s="103"/>
      <c r="D6" s="103"/>
      <c r="F6" s="102" t="s">
        <v>3</v>
      </c>
    </row>
    <row r="7" spans="1:7" ht="21.75" thickBot="1">
      <c r="A7" s="136" t="s">
        <v>4</v>
      </c>
      <c r="B7" s="135">
        <f>+E31</f>
        <v>0</v>
      </c>
      <c r="C7" s="106" t="s">
        <v>5</v>
      </c>
      <c r="D7" s="107"/>
      <c r="F7" s="242" t="s">
        <v>6</v>
      </c>
      <c r="G7" s="243"/>
    </row>
    <row r="8" spans="1:7" ht="21">
      <c r="A8" s="137"/>
      <c r="B8" s="108" t="s">
        <v>7</v>
      </c>
      <c r="C8" s="103"/>
      <c r="D8" s="103"/>
      <c r="F8" s="109" t="s">
        <v>8</v>
      </c>
      <c r="G8" s="161"/>
    </row>
    <row r="9" spans="1:7" ht="18.75" customHeight="1">
      <c r="A9" s="138" t="s">
        <v>9</v>
      </c>
      <c r="B9" s="244"/>
      <c r="C9" s="244"/>
      <c r="D9" s="110"/>
      <c r="E9" s="110"/>
      <c r="F9" s="109" t="s">
        <v>10</v>
      </c>
      <c r="G9" s="161"/>
    </row>
    <row r="10" spans="1:7" ht="18.75" customHeight="1">
      <c r="A10" s="139" t="s">
        <v>11</v>
      </c>
      <c r="B10" s="245"/>
      <c r="C10" s="245"/>
      <c r="D10" s="110"/>
      <c r="E10" s="110"/>
      <c r="F10" s="109" t="s">
        <v>12</v>
      </c>
      <c r="G10" s="161"/>
    </row>
    <row r="11" spans="1:7" ht="18.75" customHeight="1">
      <c r="A11" s="139" t="s">
        <v>13</v>
      </c>
      <c r="B11" s="245"/>
      <c r="C11" s="245"/>
      <c r="D11" s="110"/>
      <c r="E11" s="110"/>
      <c r="F11" s="109" t="s">
        <v>14</v>
      </c>
      <c r="G11" s="168" t="s">
        <v>241</v>
      </c>
    </row>
    <row r="12" spans="1:11" ht="18.75" customHeight="1">
      <c r="A12" s="139" t="s">
        <v>15</v>
      </c>
      <c r="B12" s="245"/>
      <c r="C12" s="245"/>
      <c r="D12" s="110"/>
      <c r="E12" s="110"/>
      <c r="F12" s="109" t="s">
        <v>16</v>
      </c>
      <c r="G12" s="161"/>
      <c r="K12" s="102" t="s">
        <v>257</v>
      </c>
    </row>
    <row r="13" spans="1:7" ht="18.75" customHeight="1" thickBot="1">
      <c r="A13" s="139" t="s">
        <v>17</v>
      </c>
      <c r="B13" s="245"/>
      <c r="C13" s="245"/>
      <c r="D13" s="110"/>
      <c r="E13" s="110"/>
      <c r="F13" s="111" t="s">
        <v>18</v>
      </c>
      <c r="G13" s="162"/>
    </row>
    <row r="14" spans="3:7" ht="18.75" customHeight="1">
      <c r="C14" s="103"/>
      <c r="D14" s="103"/>
      <c r="F14" s="112" t="s">
        <v>19</v>
      </c>
      <c r="G14" s="113"/>
    </row>
    <row r="15" spans="3:4" ht="18.75" customHeight="1" thickBot="1">
      <c r="C15" s="103"/>
      <c r="D15" s="103"/>
    </row>
    <row r="16" spans="1:7" ht="18.75" customHeight="1" thickBot="1">
      <c r="A16" s="114" t="s">
        <v>9</v>
      </c>
      <c r="B16" s="115"/>
      <c r="C16" s="116" t="s">
        <v>20</v>
      </c>
      <c r="D16" s="116" t="s">
        <v>21</v>
      </c>
      <c r="E16" s="252" t="s">
        <v>22</v>
      </c>
      <c r="F16" s="253"/>
      <c r="G16" s="117" t="s">
        <v>23</v>
      </c>
    </row>
    <row r="17" spans="1:7" ht="18.75" customHeight="1">
      <c r="A17" s="118" t="s">
        <v>172</v>
      </c>
      <c r="B17" s="119"/>
      <c r="C17" s="120">
        <f aca="true" t="shared" si="0" ref="C17:C25">IF(E17=0,"",1)</f>
      </c>
      <c r="D17" s="120" t="s">
        <v>24</v>
      </c>
      <c r="E17" s="246">
        <f>+'見積書明細'!G6</f>
        <v>0</v>
      </c>
      <c r="F17" s="247"/>
      <c r="G17" s="163"/>
    </row>
    <row r="18" spans="1:7" ht="18.75" customHeight="1">
      <c r="A18" s="121" t="s">
        <v>173</v>
      </c>
      <c r="B18" s="122"/>
      <c r="C18" s="123">
        <f t="shared" si="0"/>
      </c>
      <c r="D18" s="123" t="s">
        <v>25</v>
      </c>
      <c r="E18" s="248">
        <f>+'見積書明細'!G55</f>
        <v>0</v>
      </c>
      <c r="F18" s="249"/>
      <c r="G18" s="164"/>
    </row>
    <row r="19" spans="1:7" ht="18.75" customHeight="1">
      <c r="A19" s="124" t="s">
        <v>174</v>
      </c>
      <c r="B19" s="125"/>
      <c r="C19" s="126">
        <f t="shared" si="0"/>
      </c>
      <c r="D19" s="126" t="s">
        <v>25</v>
      </c>
      <c r="E19" s="250">
        <f>+'見積書明細'!G78</f>
        <v>0</v>
      </c>
      <c r="F19" s="251"/>
      <c r="G19" s="164"/>
    </row>
    <row r="20" spans="1:7" ht="18.75" customHeight="1">
      <c r="A20" s="124" t="s">
        <v>175</v>
      </c>
      <c r="B20" s="125"/>
      <c r="C20" s="126">
        <f t="shared" si="0"/>
      </c>
      <c r="D20" s="126" t="s">
        <v>25</v>
      </c>
      <c r="E20" s="250">
        <f>+'見積書明細'!G93</f>
        <v>0</v>
      </c>
      <c r="F20" s="251"/>
      <c r="G20" s="164"/>
    </row>
    <row r="21" spans="1:7" ht="18.75" customHeight="1">
      <c r="A21" s="124" t="s">
        <v>176</v>
      </c>
      <c r="B21" s="125"/>
      <c r="C21" s="126">
        <f t="shared" si="0"/>
      </c>
      <c r="D21" s="126" t="s">
        <v>25</v>
      </c>
      <c r="E21" s="250">
        <f>+'見積書明細'!G104</f>
        <v>0</v>
      </c>
      <c r="F21" s="251"/>
      <c r="G21" s="164"/>
    </row>
    <row r="22" spans="1:7" ht="18.75" customHeight="1">
      <c r="A22" s="124" t="s">
        <v>177</v>
      </c>
      <c r="B22" s="125"/>
      <c r="C22" s="126">
        <f t="shared" si="0"/>
      </c>
      <c r="D22" s="126" t="s">
        <v>25</v>
      </c>
      <c r="E22" s="250">
        <f>+'見積書明細'!G146</f>
        <v>0</v>
      </c>
      <c r="F22" s="251"/>
      <c r="G22" s="164"/>
    </row>
    <row r="23" spans="1:7" ht="18.75" customHeight="1">
      <c r="A23" s="121" t="s">
        <v>178</v>
      </c>
      <c r="B23" s="122"/>
      <c r="C23" s="123">
        <f t="shared" si="0"/>
      </c>
      <c r="D23" s="123" t="s">
        <v>25</v>
      </c>
      <c r="E23" s="248">
        <f>+'見積書明細'!G192</f>
        <v>0</v>
      </c>
      <c r="F23" s="249"/>
      <c r="G23" s="164"/>
    </row>
    <row r="24" spans="1:7" ht="18.75" customHeight="1">
      <c r="A24" s="159" t="s">
        <v>238</v>
      </c>
      <c r="B24" s="122"/>
      <c r="C24" s="123">
        <f t="shared" si="0"/>
      </c>
      <c r="D24" s="123" t="s">
        <v>24</v>
      </c>
      <c r="E24" s="261">
        <f>'見積書明細'!G202</f>
        <v>0</v>
      </c>
      <c r="F24" s="262"/>
      <c r="G24" s="164"/>
    </row>
    <row r="25" spans="1:7" ht="18.75" customHeight="1">
      <c r="A25" s="124" t="s">
        <v>194</v>
      </c>
      <c r="B25" s="125"/>
      <c r="C25" s="126">
        <f t="shared" si="0"/>
      </c>
      <c r="D25" s="126" t="s">
        <v>25</v>
      </c>
      <c r="E25" s="250">
        <f>+'見積書明細'!G209</f>
        <v>0</v>
      </c>
      <c r="F25" s="251"/>
      <c r="G25" s="164"/>
    </row>
    <row r="26" spans="1:7" ht="18.75" customHeight="1">
      <c r="A26" s="124"/>
      <c r="B26" s="125"/>
      <c r="C26" s="126"/>
      <c r="D26" s="126"/>
      <c r="E26" s="257"/>
      <c r="F26" s="258"/>
      <c r="G26" s="164"/>
    </row>
    <row r="27" spans="1:7" ht="18.75" customHeight="1">
      <c r="A27" s="127" t="s">
        <v>171</v>
      </c>
      <c r="B27" s="125"/>
      <c r="C27" s="126"/>
      <c r="D27" s="126"/>
      <c r="E27" s="250">
        <f>+'見積書明細'!G211</f>
        <v>0</v>
      </c>
      <c r="F27" s="251"/>
      <c r="G27" s="164"/>
    </row>
    <row r="28" spans="1:7" ht="18.75" customHeight="1">
      <c r="A28" s="128" t="s">
        <v>198</v>
      </c>
      <c r="B28" s="125"/>
      <c r="C28" s="126"/>
      <c r="D28" s="126"/>
      <c r="E28" s="250">
        <f>+'見積書明細'!G213</f>
        <v>0</v>
      </c>
      <c r="F28" s="251"/>
      <c r="G28" s="164"/>
    </row>
    <row r="29" spans="1:7" ht="18.75" customHeight="1">
      <c r="A29" s="129" t="s">
        <v>26</v>
      </c>
      <c r="B29" s="130"/>
      <c r="C29" s="131"/>
      <c r="D29" s="131"/>
      <c r="E29" s="265">
        <f>+'見積書明細'!G215</f>
        <v>0</v>
      </c>
      <c r="F29" s="266"/>
      <c r="G29" s="165"/>
    </row>
    <row r="30" spans="1:7" ht="18.75" customHeight="1" thickBot="1">
      <c r="A30" s="132" t="s">
        <v>239</v>
      </c>
      <c r="B30" s="133"/>
      <c r="C30" s="126">
        <f>IF(E30=0,"",1)</f>
      </c>
      <c r="D30" s="134" t="s">
        <v>24</v>
      </c>
      <c r="E30" s="259">
        <f>'見積書明細'!G197+'見積書明細'!G201</f>
        <v>0</v>
      </c>
      <c r="F30" s="260"/>
      <c r="G30" s="166"/>
    </row>
    <row r="31" spans="1:7" ht="18.75" customHeight="1" thickBot="1">
      <c r="A31" s="254" t="s">
        <v>27</v>
      </c>
      <c r="B31" s="255"/>
      <c r="C31" s="255"/>
      <c r="D31" s="256"/>
      <c r="E31" s="263">
        <f>+'見積書明細'!G219</f>
        <v>0</v>
      </c>
      <c r="F31" s="264"/>
      <c r="G31" s="167"/>
    </row>
  </sheetData>
  <sheetProtection password="EAF6" sheet="1" selectLockedCells="1"/>
  <mergeCells count="24">
    <mergeCell ref="E22:F22"/>
    <mergeCell ref="E23:F23"/>
    <mergeCell ref="E24:F24"/>
    <mergeCell ref="E31:F31"/>
    <mergeCell ref="E25:F25"/>
    <mergeCell ref="E27:F27"/>
    <mergeCell ref="E28:F28"/>
    <mergeCell ref="E29:F29"/>
    <mergeCell ref="E19:F19"/>
    <mergeCell ref="B11:C11"/>
    <mergeCell ref="B12:C12"/>
    <mergeCell ref="B13:C13"/>
    <mergeCell ref="E16:F16"/>
    <mergeCell ref="A31:D31"/>
    <mergeCell ref="E26:F26"/>
    <mergeCell ref="E30:F30"/>
    <mergeCell ref="E20:F20"/>
    <mergeCell ref="E21:F21"/>
    <mergeCell ref="A1:G1"/>
    <mergeCell ref="F7:G7"/>
    <mergeCell ref="B9:C9"/>
    <mergeCell ref="B10:C10"/>
    <mergeCell ref="E17:F17"/>
    <mergeCell ref="E18:F18"/>
  </mergeCells>
  <printOptions horizontalCentered="1" verticalCentered="1"/>
  <pageMargins left="0" right="0" top="0.3937007874015748" bottom="0" header="0.5118110236220472" footer="0.1968503937007874"/>
  <pageSetup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5"/>
  <sheetViews>
    <sheetView showZeros="0" zoomScalePageLayoutView="0" workbookViewId="0" topLeftCell="A1">
      <selection activeCell="G3" sqref="G3"/>
    </sheetView>
  </sheetViews>
  <sheetFormatPr defaultColWidth="9.00390625" defaultRowHeight="18.75" customHeight="1"/>
  <cols>
    <col min="1" max="1" width="3.75390625" style="5" customWidth="1"/>
    <col min="2" max="2" width="34.125" style="5" customWidth="1"/>
    <col min="3" max="3" width="50.00390625" style="5" customWidth="1"/>
    <col min="4" max="4" width="9.375" style="5" customWidth="1"/>
    <col min="5" max="5" width="5.625" style="5" customWidth="1"/>
    <col min="6" max="6" width="15.00390625" style="5" customWidth="1"/>
    <col min="7" max="7" width="20.875" style="5" customWidth="1"/>
    <col min="8" max="16384" width="9.00390625" style="5" customWidth="1"/>
  </cols>
  <sheetData>
    <row r="1" spans="1:7" ht="18.75" customHeight="1" thickBot="1">
      <c r="A1" s="2" t="s">
        <v>172</v>
      </c>
      <c r="B1" s="3"/>
      <c r="C1" s="2"/>
      <c r="D1" s="2"/>
      <c r="E1" s="4"/>
      <c r="F1" s="2"/>
      <c r="G1" s="2"/>
    </row>
    <row r="2" spans="1:7" ht="18.75" customHeight="1" thickBot="1">
      <c r="A2" s="270" t="s">
        <v>28</v>
      </c>
      <c r="B2" s="271"/>
      <c r="C2" s="6" t="s">
        <v>17</v>
      </c>
      <c r="D2" s="8" t="s">
        <v>20</v>
      </c>
      <c r="E2" s="9" t="s">
        <v>21</v>
      </c>
      <c r="F2" s="10" t="s">
        <v>29</v>
      </c>
      <c r="G2" s="11" t="s">
        <v>30</v>
      </c>
    </row>
    <row r="3" spans="1:7" ht="18.75" customHeight="1">
      <c r="A3" s="12"/>
      <c r="B3" s="169" t="s">
        <v>31</v>
      </c>
      <c r="C3" s="169" t="s">
        <v>32</v>
      </c>
      <c r="D3" s="170">
        <v>1</v>
      </c>
      <c r="E3" s="171" t="s">
        <v>24</v>
      </c>
      <c r="F3" s="172"/>
      <c r="G3" s="173"/>
    </row>
    <row r="4" spans="1:7" ht="18.75" customHeight="1">
      <c r="A4" s="12"/>
      <c r="B4" s="174" t="s">
        <v>33</v>
      </c>
      <c r="C4" s="174" t="s">
        <v>34</v>
      </c>
      <c r="D4" s="175">
        <v>1</v>
      </c>
      <c r="E4" s="176" t="s">
        <v>25</v>
      </c>
      <c r="F4" s="177"/>
      <c r="G4" s="178"/>
    </row>
    <row r="5" spans="1:7" ht="18.75" customHeight="1" thickBot="1">
      <c r="A5" s="12"/>
      <c r="B5" s="13" t="s">
        <v>35</v>
      </c>
      <c r="C5" s="13" t="s">
        <v>36</v>
      </c>
      <c r="D5" s="14"/>
      <c r="E5" s="15" t="s">
        <v>24</v>
      </c>
      <c r="F5" s="16"/>
      <c r="G5" s="17"/>
    </row>
    <row r="6" spans="1:7" ht="18.75" customHeight="1" thickBot="1">
      <c r="A6" s="18"/>
      <c r="B6" s="19"/>
      <c r="C6" s="20" t="s">
        <v>37</v>
      </c>
      <c r="D6" s="19"/>
      <c r="E6" s="21"/>
      <c r="F6" s="19"/>
      <c r="G6" s="22">
        <f>SUM(G3:G5)</f>
        <v>0</v>
      </c>
    </row>
    <row r="7" spans="1:7" ht="18.75" customHeight="1">
      <c r="A7" s="2"/>
      <c r="B7" s="3"/>
      <c r="C7" s="3"/>
      <c r="D7" s="3"/>
      <c r="E7" s="23"/>
      <c r="F7" s="3"/>
      <c r="G7" s="24"/>
    </row>
    <row r="8" spans="1:7" ht="18.75" customHeight="1" thickBot="1">
      <c r="A8" s="3" t="s">
        <v>173</v>
      </c>
      <c r="B8" s="3"/>
      <c r="C8" s="2"/>
      <c r="D8" s="2"/>
      <c r="E8" s="4"/>
      <c r="F8" s="2"/>
      <c r="G8" s="25"/>
    </row>
    <row r="9" spans="1:7" ht="18.75" customHeight="1" thickBot="1">
      <c r="A9" s="269" t="s">
        <v>28</v>
      </c>
      <c r="B9" s="269"/>
      <c r="C9" s="11" t="s">
        <v>17</v>
      </c>
      <c r="D9" s="8" t="s">
        <v>20</v>
      </c>
      <c r="E9" s="9" t="s">
        <v>21</v>
      </c>
      <c r="F9" s="10" t="s">
        <v>29</v>
      </c>
      <c r="G9" s="26" t="s">
        <v>30</v>
      </c>
    </row>
    <row r="10" spans="1:7" ht="18.75" customHeight="1" thickBot="1">
      <c r="A10" s="27"/>
      <c r="B10" s="179" t="s">
        <v>38</v>
      </c>
      <c r="C10" s="179" t="s">
        <v>179</v>
      </c>
      <c r="D10" s="180"/>
      <c r="E10" s="181" t="s">
        <v>24</v>
      </c>
      <c r="F10" s="182">
        <f>IF(G10=0,"",ROUNDDOWN(G10/D10,0))</f>
      </c>
      <c r="G10" s="183"/>
    </row>
    <row r="11" spans="1:7" ht="18.75" customHeight="1" thickBot="1">
      <c r="A11" s="27"/>
      <c r="B11" s="184" t="s">
        <v>40</v>
      </c>
      <c r="C11" s="184" t="s">
        <v>186</v>
      </c>
      <c r="D11" s="180"/>
      <c r="E11" s="181" t="s">
        <v>24</v>
      </c>
      <c r="F11" s="182">
        <f>IF(G11=0,"",ROUNDDOWN(G11/D11,0))</f>
      </c>
      <c r="G11" s="183"/>
    </row>
    <row r="12" spans="1:7" ht="18.75" customHeight="1" thickBot="1">
      <c r="A12" s="27"/>
      <c r="B12" s="185" t="s">
        <v>41</v>
      </c>
      <c r="C12" s="169" t="s">
        <v>189</v>
      </c>
      <c r="D12" s="186"/>
      <c r="E12" s="171" t="s">
        <v>183</v>
      </c>
      <c r="F12" s="187">
        <f>IF(G12=0,"",ROUNDDOWN(G12/D12,0))</f>
      </c>
      <c r="G12" s="183"/>
    </row>
    <row r="13" spans="1:7" ht="18.75" customHeight="1" thickBot="1">
      <c r="A13" s="27"/>
      <c r="B13" s="179" t="s">
        <v>42</v>
      </c>
      <c r="C13" s="188"/>
      <c r="D13" s="180"/>
      <c r="E13" s="181" t="s">
        <v>24</v>
      </c>
      <c r="F13" s="182">
        <f aca="true" t="shared" si="0" ref="F13:F53">IF(G13=0,"",ROUNDDOWN(G13/D13,0))</f>
      </c>
      <c r="G13" s="183"/>
    </row>
    <row r="14" spans="1:7" ht="18.75" customHeight="1">
      <c r="A14" s="27"/>
      <c r="B14" s="185" t="s">
        <v>43</v>
      </c>
      <c r="C14" s="169" t="s">
        <v>45</v>
      </c>
      <c r="D14" s="170"/>
      <c r="E14" s="171" t="s">
        <v>46</v>
      </c>
      <c r="F14" s="187">
        <f t="shared" si="0"/>
      </c>
      <c r="G14" s="173"/>
    </row>
    <row r="15" spans="1:7" ht="18.75" customHeight="1">
      <c r="A15" s="27"/>
      <c r="B15" s="189"/>
      <c r="C15" s="174" t="s">
        <v>47</v>
      </c>
      <c r="D15" s="175"/>
      <c r="E15" s="176" t="s">
        <v>46</v>
      </c>
      <c r="F15" s="190">
        <f t="shared" si="0"/>
      </c>
      <c r="G15" s="178"/>
    </row>
    <row r="16" spans="1:7" ht="18.75" customHeight="1">
      <c r="A16" s="27"/>
      <c r="B16" s="189"/>
      <c r="C16" s="174" t="s">
        <v>48</v>
      </c>
      <c r="D16" s="175"/>
      <c r="E16" s="176" t="s">
        <v>46</v>
      </c>
      <c r="F16" s="190">
        <f t="shared" si="0"/>
      </c>
      <c r="G16" s="178"/>
    </row>
    <row r="17" spans="1:7" ht="18.75" customHeight="1" thickBot="1">
      <c r="A17" s="27"/>
      <c r="B17" s="189"/>
      <c r="C17" s="191" t="s">
        <v>49</v>
      </c>
      <c r="D17" s="192"/>
      <c r="E17" s="193" t="s">
        <v>46</v>
      </c>
      <c r="F17" s="194">
        <f t="shared" si="0"/>
      </c>
      <c r="G17" s="195"/>
    </row>
    <row r="18" spans="1:7" ht="18.75" customHeight="1" thickBot="1">
      <c r="A18" s="27"/>
      <c r="B18" s="28"/>
      <c r="C18" s="29" t="s">
        <v>39</v>
      </c>
      <c r="D18" s="30"/>
      <c r="E18" s="29"/>
      <c r="F18" s="30"/>
      <c r="G18" s="31">
        <f>SUM(G14:G17)</f>
        <v>0</v>
      </c>
    </row>
    <row r="19" spans="1:7" ht="18.75" customHeight="1" thickBot="1">
      <c r="A19" s="27"/>
      <c r="B19" s="184" t="s">
        <v>50</v>
      </c>
      <c r="C19" s="184" t="s">
        <v>51</v>
      </c>
      <c r="D19" s="196"/>
      <c r="E19" s="181" t="s">
        <v>182</v>
      </c>
      <c r="F19" s="182">
        <f t="shared" si="0"/>
      </c>
      <c r="G19" s="183"/>
    </row>
    <row r="20" spans="1:7" ht="18.75" customHeight="1" thickBot="1">
      <c r="A20" s="27"/>
      <c r="B20" s="184" t="s">
        <v>52</v>
      </c>
      <c r="C20" s="184" t="s">
        <v>53</v>
      </c>
      <c r="D20" s="196"/>
      <c r="E20" s="181" t="s">
        <v>182</v>
      </c>
      <c r="F20" s="182">
        <f t="shared" si="0"/>
      </c>
      <c r="G20" s="183"/>
    </row>
    <row r="21" spans="1:7" ht="18.75" customHeight="1">
      <c r="A21" s="27"/>
      <c r="B21" s="185" t="s">
        <v>54</v>
      </c>
      <c r="C21" s="169" t="s">
        <v>55</v>
      </c>
      <c r="D21" s="170"/>
      <c r="E21" s="171" t="s">
        <v>56</v>
      </c>
      <c r="F21" s="187">
        <f t="shared" si="0"/>
      </c>
      <c r="G21" s="173"/>
    </row>
    <row r="22" spans="1:7" ht="18.75" customHeight="1">
      <c r="A22" s="27"/>
      <c r="B22" s="189"/>
      <c r="C22" s="174" t="s">
        <v>57</v>
      </c>
      <c r="D22" s="175"/>
      <c r="E22" s="176" t="s">
        <v>56</v>
      </c>
      <c r="F22" s="190">
        <f t="shared" si="0"/>
      </c>
      <c r="G22" s="178"/>
    </row>
    <row r="23" spans="1:7" ht="18.75" customHeight="1">
      <c r="A23" s="27"/>
      <c r="B23" s="189"/>
      <c r="C23" s="174" t="s">
        <v>58</v>
      </c>
      <c r="D23" s="175"/>
      <c r="E23" s="176" t="s">
        <v>56</v>
      </c>
      <c r="F23" s="190">
        <f t="shared" si="0"/>
      </c>
      <c r="G23" s="178"/>
    </row>
    <row r="24" spans="1:7" ht="18.75" customHeight="1">
      <c r="A24" s="27"/>
      <c r="B24" s="189"/>
      <c r="C24" s="174" t="s">
        <v>59</v>
      </c>
      <c r="D24" s="175"/>
      <c r="E24" s="176" t="s">
        <v>56</v>
      </c>
      <c r="F24" s="190">
        <f t="shared" si="0"/>
      </c>
      <c r="G24" s="178"/>
    </row>
    <row r="25" spans="1:7" ht="18.75" customHeight="1">
      <c r="A25" s="27"/>
      <c r="B25" s="189"/>
      <c r="C25" s="174" t="s">
        <v>60</v>
      </c>
      <c r="D25" s="175"/>
      <c r="E25" s="176" t="s">
        <v>56</v>
      </c>
      <c r="F25" s="190">
        <f t="shared" si="0"/>
      </c>
      <c r="G25" s="178"/>
    </row>
    <row r="26" spans="1:7" ht="18.75" customHeight="1">
      <c r="A26" s="27"/>
      <c r="B26" s="189"/>
      <c r="C26" s="174" t="s">
        <v>61</v>
      </c>
      <c r="D26" s="175"/>
      <c r="E26" s="176" t="s">
        <v>56</v>
      </c>
      <c r="F26" s="190">
        <f t="shared" si="0"/>
      </c>
      <c r="G26" s="178"/>
    </row>
    <row r="27" spans="1:7" ht="18.75" customHeight="1">
      <c r="A27" s="27"/>
      <c r="B27" s="189"/>
      <c r="C27" s="174" t="s">
        <v>62</v>
      </c>
      <c r="D27" s="175"/>
      <c r="E27" s="176" t="s">
        <v>56</v>
      </c>
      <c r="F27" s="190">
        <f t="shared" si="0"/>
      </c>
      <c r="G27" s="178"/>
    </row>
    <row r="28" spans="1:7" ht="18.75" customHeight="1">
      <c r="A28" s="27"/>
      <c r="B28" s="189"/>
      <c r="C28" s="174" t="s">
        <v>63</v>
      </c>
      <c r="D28" s="175"/>
      <c r="E28" s="176" t="s">
        <v>56</v>
      </c>
      <c r="F28" s="190">
        <f t="shared" si="0"/>
      </c>
      <c r="G28" s="178"/>
    </row>
    <row r="29" spans="1:7" ht="18.75" customHeight="1" thickBot="1">
      <c r="A29" s="27"/>
      <c r="B29" s="189"/>
      <c r="C29" s="191" t="s">
        <v>64</v>
      </c>
      <c r="D29" s="192"/>
      <c r="E29" s="193" t="s">
        <v>24</v>
      </c>
      <c r="F29" s="194">
        <f t="shared" si="0"/>
      </c>
      <c r="G29" s="195"/>
    </row>
    <row r="30" spans="1:7" ht="18.75" customHeight="1" thickBot="1">
      <c r="A30" s="27"/>
      <c r="B30" s="28"/>
      <c r="C30" s="29" t="s">
        <v>39</v>
      </c>
      <c r="D30" s="30"/>
      <c r="E30" s="29"/>
      <c r="F30" s="30"/>
      <c r="G30" s="31">
        <f>SUM(G21:G29)</f>
        <v>0</v>
      </c>
    </row>
    <row r="31" spans="1:7" ht="18.75" customHeight="1">
      <c r="A31" s="27"/>
      <c r="B31" s="185" t="s">
        <v>65</v>
      </c>
      <c r="C31" s="169" t="s">
        <v>180</v>
      </c>
      <c r="D31" s="197"/>
      <c r="E31" s="171" t="s">
        <v>182</v>
      </c>
      <c r="F31" s="187">
        <f t="shared" si="0"/>
      </c>
      <c r="G31" s="173"/>
    </row>
    <row r="32" spans="1:7" ht="18.75" customHeight="1">
      <c r="A32" s="27"/>
      <c r="B32" s="189"/>
      <c r="C32" s="174" t="s">
        <v>66</v>
      </c>
      <c r="D32" s="175"/>
      <c r="E32" s="198" t="s">
        <v>210</v>
      </c>
      <c r="F32" s="190">
        <f t="shared" si="0"/>
      </c>
      <c r="G32" s="178"/>
    </row>
    <row r="33" spans="1:7" ht="18.75" customHeight="1" thickBot="1">
      <c r="A33" s="27"/>
      <c r="B33" s="189"/>
      <c r="C33" s="199" t="s">
        <v>67</v>
      </c>
      <c r="D33" s="192"/>
      <c r="E33" s="193" t="s">
        <v>68</v>
      </c>
      <c r="F33" s="194">
        <f t="shared" si="0"/>
      </c>
      <c r="G33" s="195"/>
    </row>
    <row r="34" spans="1:7" ht="18.75" customHeight="1" thickBot="1">
      <c r="A34" s="27"/>
      <c r="B34" s="28"/>
      <c r="C34" s="29" t="s">
        <v>39</v>
      </c>
      <c r="D34" s="30"/>
      <c r="E34" s="29"/>
      <c r="F34" s="30"/>
      <c r="G34" s="31">
        <f>SUM(G31:G33)</f>
        <v>0</v>
      </c>
    </row>
    <row r="35" spans="1:7" ht="18.75" customHeight="1">
      <c r="A35" s="27"/>
      <c r="B35" s="185" t="s">
        <v>69</v>
      </c>
      <c r="C35" s="169" t="s">
        <v>70</v>
      </c>
      <c r="D35" s="170"/>
      <c r="E35" s="171" t="s">
        <v>56</v>
      </c>
      <c r="F35" s="187">
        <f t="shared" si="0"/>
      </c>
      <c r="G35" s="173"/>
    </row>
    <row r="36" spans="1:7" ht="18.75" customHeight="1">
      <c r="A36" s="27"/>
      <c r="B36" s="189"/>
      <c r="C36" s="200" t="s">
        <v>71</v>
      </c>
      <c r="D36" s="201"/>
      <c r="E36" s="202" t="s">
        <v>68</v>
      </c>
      <c r="F36" s="203">
        <f t="shared" si="0"/>
      </c>
      <c r="G36" s="204"/>
    </row>
    <row r="37" spans="1:7" ht="18.75" customHeight="1">
      <c r="A37" s="27"/>
      <c r="B37" s="189"/>
      <c r="C37" s="174" t="s">
        <v>72</v>
      </c>
      <c r="D37" s="175"/>
      <c r="E37" s="176" t="s">
        <v>56</v>
      </c>
      <c r="F37" s="190">
        <f t="shared" si="0"/>
      </c>
      <c r="G37" s="178"/>
    </row>
    <row r="38" spans="1:7" ht="18.75" customHeight="1">
      <c r="A38" s="27"/>
      <c r="B38" s="189"/>
      <c r="C38" s="174" t="s">
        <v>73</v>
      </c>
      <c r="D38" s="175"/>
      <c r="E38" s="176" t="s">
        <v>56</v>
      </c>
      <c r="F38" s="190">
        <f t="shared" si="0"/>
      </c>
      <c r="G38" s="178"/>
    </row>
    <row r="39" spans="1:7" ht="18.75" customHeight="1">
      <c r="A39" s="27"/>
      <c r="B39" s="189"/>
      <c r="C39" s="174" t="s">
        <v>74</v>
      </c>
      <c r="D39" s="175"/>
      <c r="E39" s="176" t="s">
        <v>56</v>
      </c>
      <c r="F39" s="190">
        <f t="shared" si="0"/>
      </c>
      <c r="G39" s="178"/>
    </row>
    <row r="40" spans="1:7" ht="18.75" customHeight="1" thickBot="1">
      <c r="A40" s="27"/>
      <c r="B40" s="189"/>
      <c r="C40" s="191" t="s">
        <v>75</v>
      </c>
      <c r="D40" s="192"/>
      <c r="E40" s="193" t="s">
        <v>44</v>
      </c>
      <c r="F40" s="194">
        <f t="shared" si="0"/>
      </c>
      <c r="G40" s="195"/>
    </row>
    <row r="41" spans="1:7" ht="18.75" customHeight="1" thickBot="1">
      <c r="A41" s="27"/>
      <c r="B41" s="28"/>
      <c r="C41" s="29" t="s">
        <v>39</v>
      </c>
      <c r="D41" s="30"/>
      <c r="E41" s="29"/>
      <c r="F41" s="30"/>
      <c r="G41" s="31">
        <f>SUM(G35:G40)</f>
        <v>0</v>
      </c>
    </row>
    <row r="42" spans="1:7" ht="18.75" customHeight="1">
      <c r="A42" s="27"/>
      <c r="B42" s="185" t="s">
        <v>76</v>
      </c>
      <c r="C42" s="169" t="s">
        <v>77</v>
      </c>
      <c r="D42" s="197"/>
      <c r="E42" s="171" t="s">
        <v>181</v>
      </c>
      <c r="F42" s="187">
        <f t="shared" si="0"/>
      </c>
      <c r="G42" s="173"/>
    </row>
    <row r="43" spans="1:7" ht="18.75" customHeight="1" thickBot="1">
      <c r="A43" s="27"/>
      <c r="B43" s="189"/>
      <c r="C43" s="191" t="s">
        <v>78</v>
      </c>
      <c r="D43" s="205"/>
      <c r="E43" s="193" t="s">
        <v>182</v>
      </c>
      <c r="F43" s="194">
        <f t="shared" si="0"/>
      </c>
      <c r="G43" s="195"/>
    </row>
    <row r="44" spans="1:7" ht="18.75" customHeight="1" thickBot="1">
      <c r="A44" s="27"/>
      <c r="B44" s="18"/>
      <c r="C44" s="21" t="s">
        <v>39</v>
      </c>
      <c r="D44" s="19"/>
      <c r="E44" s="21"/>
      <c r="F44" s="19"/>
      <c r="G44" s="32">
        <f>SUM(G42:G43)</f>
        <v>0</v>
      </c>
    </row>
    <row r="45" spans="1:7" ht="18.75" customHeight="1">
      <c r="A45" s="27"/>
      <c r="B45" s="185" t="s">
        <v>79</v>
      </c>
      <c r="C45" s="169" t="s">
        <v>80</v>
      </c>
      <c r="D45" s="170"/>
      <c r="E45" s="171" t="s">
        <v>56</v>
      </c>
      <c r="F45" s="187">
        <f t="shared" si="0"/>
      </c>
      <c r="G45" s="173"/>
    </row>
    <row r="46" spans="1:7" ht="18.75" customHeight="1" thickBot="1">
      <c r="A46" s="27"/>
      <c r="B46" s="189"/>
      <c r="C46" s="191" t="s">
        <v>81</v>
      </c>
      <c r="D46" s="192"/>
      <c r="E46" s="193" t="s">
        <v>82</v>
      </c>
      <c r="F46" s="194">
        <f t="shared" si="0"/>
      </c>
      <c r="G46" s="195"/>
    </row>
    <row r="47" spans="1:7" ht="18.75" customHeight="1" thickBot="1">
      <c r="A47" s="27"/>
      <c r="B47" s="28"/>
      <c r="C47" s="29" t="s">
        <v>39</v>
      </c>
      <c r="D47" s="30"/>
      <c r="E47" s="29"/>
      <c r="F47" s="30"/>
      <c r="G47" s="22">
        <f>SUM(G45:G46)</f>
        <v>0</v>
      </c>
    </row>
    <row r="48" spans="1:7" ht="18.75" customHeight="1" thickBot="1">
      <c r="A48" s="27"/>
      <c r="B48" s="179" t="s">
        <v>83</v>
      </c>
      <c r="C48" s="206"/>
      <c r="D48" s="196"/>
      <c r="E48" s="181" t="s">
        <v>182</v>
      </c>
      <c r="F48" s="182">
        <f t="shared" si="0"/>
      </c>
      <c r="G48" s="183"/>
    </row>
    <row r="49" spans="1:7" ht="18.75" customHeight="1">
      <c r="A49" s="27"/>
      <c r="B49" s="33" t="s">
        <v>84</v>
      </c>
      <c r="C49" s="34" t="s">
        <v>85</v>
      </c>
      <c r="D49" s="35"/>
      <c r="E49" s="36" t="s">
        <v>24</v>
      </c>
      <c r="F49" s="37">
        <f t="shared" si="0"/>
      </c>
      <c r="G49" s="38"/>
    </row>
    <row r="50" spans="1:7" ht="18.75" customHeight="1">
      <c r="A50" s="27"/>
      <c r="B50" s="27"/>
      <c r="C50" s="39" t="s">
        <v>86</v>
      </c>
      <c r="D50" s="40"/>
      <c r="E50" s="41" t="s">
        <v>24</v>
      </c>
      <c r="F50" s="42">
        <f t="shared" si="0"/>
      </c>
      <c r="G50" s="43"/>
    </row>
    <row r="51" spans="1:7" ht="18.75" customHeight="1">
      <c r="A51" s="27"/>
      <c r="B51" s="27"/>
      <c r="C51" s="44"/>
      <c r="D51" s="40"/>
      <c r="E51" s="45"/>
      <c r="F51" s="42">
        <f t="shared" si="0"/>
      </c>
      <c r="G51" s="43"/>
    </row>
    <row r="52" spans="1:7" ht="18.75" customHeight="1">
      <c r="A52" s="27"/>
      <c r="B52" s="27"/>
      <c r="C52" s="44"/>
      <c r="D52" s="40"/>
      <c r="E52" s="45"/>
      <c r="F52" s="42">
        <f t="shared" si="0"/>
      </c>
      <c r="G52" s="43"/>
    </row>
    <row r="53" spans="1:7" ht="18.75" customHeight="1" thickBot="1">
      <c r="A53" s="27"/>
      <c r="B53" s="27"/>
      <c r="C53" s="46"/>
      <c r="D53" s="47"/>
      <c r="E53" s="48"/>
      <c r="F53" s="49">
        <f t="shared" si="0"/>
      </c>
      <c r="G53" s="50"/>
    </row>
    <row r="54" spans="1:7" ht="18.75" customHeight="1" thickBot="1">
      <c r="A54" s="27"/>
      <c r="B54" s="28"/>
      <c r="C54" s="51" t="s">
        <v>39</v>
      </c>
      <c r="D54" s="30"/>
      <c r="E54" s="29"/>
      <c r="F54" s="30"/>
      <c r="G54" s="22">
        <f>SUM(G49:G53)</f>
        <v>0</v>
      </c>
    </row>
    <row r="55" spans="1:7" ht="18.75" customHeight="1" thickBot="1">
      <c r="A55" s="28"/>
      <c r="B55" s="52"/>
      <c r="C55" s="53" t="s">
        <v>37</v>
      </c>
      <c r="D55" s="52"/>
      <c r="E55" s="51"/>
      <c r="F55" s="52"/>
      <c r="G55" s="22">
        <f>SUM(G10,G11,G12,G13,G18,G19,G20,G30,G34,G41,G44,G47,G48,G54)</f>
        <v>0</v>
      </c>
    </row>
    <row r="56" spans="1:7" ht="18.75" customHeight="1">
      <c r="A56" s="2"/>
      <c r="B56" s="3"/>
      <c r="C56" s="3"/>
      <c r="D56" s="3"/>
      <c r="E56" s="23"/>
      <c r="F56" s="3"/>
      <c r="G56" s="24"/>
    </row>
    <row r="57" spans="1:7" ht="18.75" customHeight="1" thickBot="1">
      <c r="A57" s="3" t="s">
        <v>174</v>
      </c>
      <c r="B57" s="3"/>
      <c r="C57" s="2"/>
      <c r="D57" s="2"/>
      <c r="E57" s="4"/>
      <c r="F57" s="2"/>
      <c r="G57" s="25"/>
    </row>
    <row r="58" spans="1:7" ht="18.75" customHeight="1" thickBot="1">
      <c r="A58" s="269" t="s">
        <v>87</v>
      </c>
      <c r="B58" s="270"/>
      <c r="C58" s="11" t="s">
        <v>88</v>
      </c>
      <c r="D58" s="8" t="s">
        <v>89</v>
      </c>
      <c r="E58" s="9" t="s">
        <v>90</v>
      </c>
      <c r="F58" s="10" t="s">
        <v>91</v>
      </c>
      <c r="G58" s="26" t="s">
        <v>92</v>
      </c>
    </row>
    <row r="59" spans="1:7" ht="18.75" customHeight="1" thickBot="1">
      <c r="A59" s="54"/>
      <c r="B59" s="55" t="s">
        <v>93</v>
      </c>
      <c r="C59" s="152"/>
      <c r="D59" s="56"/>
      <c r="E59" s="9" t="s">
        <v>24</v>
      </c>
      <c r="F59" s="57">
        <f aca="true" t="shared" si="1" ref="F59:F77">IF(G59=0,"",ROUNDDOWN(G59/D59,0))</f>
      </c>
      <c r="G59" s="58"/>
    </row>
    <row r="60" spans="1:7" ht="18.75" customHeight="1" thickBot="1">
      <c r="A60" s="54"/>
      <c r="B60" s="55" t="s">
        <v>94</v>
      </c>
      <c r="C60" s="152" t="s">
        <v>199</v>
      </c>
      <c r="D60" s="56"/>
      <c r="E60" s="9" t="s">
        <v>25</v>
      </c>
      <c r="F60" s="57">
        <f t="shared" si="1"/>
      </c>
      <c r="G60" s="58"/>
    </row>
    <row r="61" spans="1:7" ht="18.75" customHeight="1">
      <c r="A61" s="54"/>
      <c r="B61" s="33" t="s">
        <v>95</v>
      </c>
      <c r="C61" s="146" t="s">
        <v>200</v>
      </c>
      <c r="D61" s="141"/>
      <c r="E61" s="142" t="s">
        <v>182</v>
      </c>
      <c r="F61" s="149">
        <f t="shared" si="1"/>
      </c>
      <c r="G61" s="143"/>
    </row>
    <row r="62" spans="1:7" ht="18.75" customHeight="1">
      <c r="A62" s="54"/>
      <c r="B62" s="274"/>
      <c r="C62" s="147" t="s">
        <v>201</v>
      </c>
      <c r="D62" s="40"/>
      <c r="E62" s="144" t="s">
        <v>182</v>
      </c>
      <c r="F62" s="150">
        <f t="shared" si="1"/>
      </c>
      <c r="G62" s="43"/>
    </row>
    <row r="63" spans="1:7" ht="18.75" customHeight="1" thickBot="1">
      <c r="A63" s="54"/>
      <c r="B63" s="274"/>
      <c r="C63" s="148" t="s">
        <v>202</v>
      </c>
      <c r="D63" s="47"/>
      <c r="E63" s="145" t="s">
        <v>182</v>
      </c>
      <c r="F63" s="151">
        <f t="shared" si="1"/>
      </c>
      <c r="G63" s="50"/>
    </row>
    <row r="64" spans="1:7" ht="18.75" customHeight="1" thickBot="1">
      <c r="A64" s="54"/>
      <c r="B64" s="275"/>
      <c r="C64" s="51" t="s">
        <v>237</v>
      </c>
      <c r="D64" s="52"/>
      <c r="E64" s="52"/>
      <c r="F64" s="60"/>
      <c r="G64" s="22">
        <f>SUM(G61:G63)</f>
        <v>0</v>
      </c>
    </row>
    <row r="65" spans="1:7" ht="18.75" customHeight="1" thickBot="1">
      <c r="A65" s="54"/>
      <c r="B65" s="55" t="s">
        <v>96</v>
      </c>
      <c r="C65" s="152"/>
      <c r="D65" s="56"/>
      <c r="E65" s="145" t="s">
        <v>182</v>
      </c>
      <c r="F65" s="57">
        <f t="shared" si="1"/>
      </c>
      <c r="G65" s="58"/>
    </row>
    <row r="66" spans="1:7" ht="18.75" customHeight="1" thickBot="1">
      <c r="A66" s="54"/>
      <c r="B66" s="55" t="s">
        <v>97</v>
      </c>
      <c r="C66" s="152"/>
      <c r="D66" s="56"/>
      <c r="E66" s="145" t="s">
        <v>182</v>
      </c>
      <c r="F66" s="57">
        <f t="shared" si="1"/>
      </c>
      <c r="G66" s="58"/>
    </row>
    <row r="67" spans="1:7" ht="18.75" customHeight="1" thickBot="1">
      <c r="A67" s="54"/>
      <c r="B67" s="55" t="s">
        <v>203</v>
      </c>
      <c r="C67" s="152" t="s">
        <v>204</v>
      </c>
      <c r="D67" s="56"/>
      <c r="E67" s="9" t="s">
        <v>24</v>
      </c>
      <c r="F67" s="57">
        <f t="shared" si="1"/>
      </c>
      <c r="G67" s="58"/>
    </row>
    <row r="68" spans="1:7" ht="18.75" customHeight="1" thickBot="1">
      <c r="A68" s="54"/>
      <c r="B68" s="55" t="s">
        <v>205</v>
      </c>
      <c r="C68" s="152"/>
      <c r="D68" s="56"/>
      <c r="E68" s="9" t="s">
        <v>24</v>
      </c>
      <c r="F68" s="57">
        <f t="shared" si="1"/>
      </c>
      <c r="G68" s="58"/>
    </row>
    <row r="69" spans="1:7" ht="18.75" customHeight="1" thickBot="1">
      <c r="A69" s="54"/>
      <c r="B69" s="55" t="s">
        <v>206</v>
      </c>
      <c r="C69" s="152"/>
      <c r="D69" s="56"/>
      <c r="E69" s="9" t="s">
        <v>56</v>
      </c>
      <c r="F69" s="57">
        <f t="shared" si="1"/>
      </c>
      <c r="G69" s="58"/>
    </row>
    <row r="70" spans="1:7" ht="18.75" customHeight="1" thickBot="1">
      <c r="A70" s="54"/>
      <c r="B70" s="55" t="s">
        <v>207</v>
      </c>
      <c r="C70" s="152"/>
      <c r="D70" s="56"/>
      <c r="E70" s="9" t="s">
        <v>25</v>
      </c>
      <c r="F70" s="57">
        <f t="shared" si="1"/>
      </c>
      <c r="G70" s="58"/>
    </row>
    <row r="71" spans="1:7" ht="18.75" customHeight="1" thickBot="1">
      <c r="A71" s="54"/>
      <c r="B71" s="55" t="s">
        <v>208</v>
      </c>
      <c r="C71" s="152"/>
      <c r="D71" s="56"/>
      <c r="E71" s="153" t="s">
        <v>210</v>
      </c>
      <c r="F71" s="57">
        <f t="shared" si="1"/>
      </c>
      <c r="G71" s="58"/>
    </row>
    <row r="72" spans="1:7" ht="18.75" customHeight="1" thickBot="1">
      <c r="A72" s="54"/>
      <c r="B72" s="55" t="s">
        <v>209</v>
      </c>
      <c r="C72" s="152"/>
      <c r="D72" s="56"/>
      <c r="E72" s="9" t="s">
        <v>114</v>
      </c>
      <c r="F72" s="57">
        <f t="shared" si="1"/>
      </c>
      <c r="G72" s="58"/>
    </row>
    <row r="73" spans="1:7" ht="18.75" customHeight="1" thickBot="1">
      <c r="A73" s="54"/>
      <c r="B73" s="55" t="s">
        <v>211</v>
      </c>
      <c r="C73" s="152"/>
      <c r="D73" s="56"/>
      <c r="E73" s="9" t="s">
        <v>25</v>
      </c>
      <c r="F73" s="57">
        <f t="shared" si="1"/>
      </c>
      <c r="G73" s="58"/>
    </row>
    <row r="74" spans="1:7" ht="18.75" customHeight="1" thickBot="1">
      <c r="A74" s="54"/>
      <c r="B74" s="55" t="s">
        <v>212</v>
      </c>
      <c r="C74" s="152"/>
      <c r="D74" s="56"/>
      <c r="E74" s="9" t="s">
        <v>25</v>
      </c>
      <c r="F74" s="57">
        <f t="shared" si="1"/>
      </c>
      <c r="G74" s="58"/>
    </row>
    <row r="75" spans="1:7" ht="18.75" customHeight="1" thickBot="1">
      <c r="A75" s="54"/>
      <c r="B75" s="55" t="s">
        <v>213</v>
      </c>
      <c r="C75" s="152"/>
      <c r="D75" s="56"/>
      <c r="E75" s="9" t="s">
        <v>210</v>
      </c>
      <c r="F75" s="57">
        <f t="shared" si="1"/>
      </c>
      <c r="G75" s="58"/>
    </row>
    <row r="76" spans="1:7" ht="18.75" customHeight="1" thickBot="1">
      <c r="A76" s="54"/>
      <c r="B76" s="55" t="s">
        <v>214</v>
      </c>
      <c r="C76" s="152"/>
      <c r="D76" s="56"/>
      <c r="E76" s="145" t="s">
        <v>182</v>
      </c>
      <c r="F76" s="57">
        <f t="shared" si="1"/>
      </c>
      <c r="G76" s="58"/>
    </row>
    <row r="77" spans="1:7" ht="18.75" customHeight="1" thickBot="1">
      <c r="A77" s="54"/>
      <c r="B77" s="55" t="s">
        <v>215</v>
      </c>
      <c r="C77" s="152"/>
      <c r="D77" s="56"/>
      <c r="E77" s="9" t="s">
        <v>25</v>
      </c>
      <c r="F77" s="57">
        <f t="shared" si="1"/>
      </c>
      <c r="G77" s="58"/>
    </row>
    <row r="78" spans="1:7" ht="18.75" customHeight="1" thickBot="1">
      <c r="A78" s="28"/>
      <c r="B78" s="52"/>
      <c r="C78" s="53" t="s">
        <v>37</v>
      </c>
      <c r="D78" s="52"/>
      <c r="E78" s="51"/>
      <c r="F78" s="52"/>
      <c r="G78" s="22">
        <f>SUM(G64:G77)+G59+G60</f>
        <v>0</v>
      </c>
    </row>
    <row r="79" spans="1:7" ht="18.75" customHeight="1">
      <c r="A79" s="2"/>
      <c r="B79" s="3"/>
      <c r="C79" s="2"/>
      <c r="D79" s="2"/>
      <c r="E79" s="4"/>
      <c r="F79" s="2"/>
      <c r="G79" s="24"/>
    </row>
    <row r="80" spans="1:7" ht="18.75" customHeight="1" thickBot="1">
      <c r="A80" s="3" t="s">
        <v>175</v>
      </c>
      <c r="B80" s="2"/>
      <c r="C80" s="2"/>
      <c r="D80" s="2"/>
      <c r="E80" s="4"/>
      <c r="F80" s="2"/>
      <c r="G80" s="25"/>
    </row>
    <row r="81" spans="1:7" ht="18.75" customHeight="1" thickBot="1">
      <c r="A81" s="269" t="s">
        <v>87</v>
      </c>
      <c r="B81" s="270"/>
      <c r="C81" s="11" t="s">
        <v>88</v>
      </c>
      <c r="D81" s="59" t="s">
        <v>89</v>
      </c>
      <c r="E81" s="9" t="s">
        <v>90</v>
      </c>
      <c r="F81" s="10" t="s">
        <v>91</v>
      </c>
      <c r="G81" s="26" t="s">
        <v>92</v>
      </c>
    </row>
    <row r="82" spans="1:7" ht="18.75" customHeight="1" thickBot="1">
      <c r="A82" s="27"/>
      <c r="B82" s="55" t="s">
        <v>98</v>
      </c>
      <c r="C82" s="152"/>
      <c r="D82" s="61"/>
      <c r="E82" s="9" t="s">
        <v>25</v>
      </c>
      <c r="F82" s="57">
        <f aca="true" t="shared" si="2" ref="F82:F92">IF(G82=0,"",ROUNDDOWN(G82/D82,0))</f>
      </c>
      <c r="G82" s="58"/>
    </row>
    <row r="83" spans="1:7" ht="18.75" customHeight="1" thickBot="1">
      <c r="A83" s="27"/>
      <c r="B83" s="55" t="s">
        <v>99</v>
      </c>
      <c r="C83" s="152" t="s">
        <v>216</v>
      </c>
      <c r="D83" s="61"/>
      <c r="E83" s="9" t="s">
        <v>56</v>
      </c>
      <c r="F83" s="57">
        <f t="shared" si="2"/>
      </c>
      <c r="G83" s="58"/>
    </row>
    <row r="84" spans="1:7" ht="18.75" customHeight="1" thickBot="1">
      <c r="A84" s="27"/>
      <c r="B84" s="55" t="s">
        <v>100</v>
      </c>
      <c r="C84" s="152"/>
      <c r="D84" s="61"/>
      <c r="E84" s="9" t="s">
        <v>25</v>
      </c>
      <c r="F84" s="57">
        <f t="shared" si="2"/>
      </c>
      <c r="G84" s="58"/>
    </row>
    <row r="85" spans="1:7" ht="18.75" customHeight="1" thickBot="1">
      <c r="A85" s="27"/>
      <c r="B85" s="55" t="s">
        <v>101</v>
      </c>
      <c r="C85" s="152"/>
      <c r="D85" s="61"/>
      <c r="E85" s="9" t="s">
        <v>25</v>
      </c>
      <c r="F85" s="57">
        <f t="shared" si="2"/>
      </c>
      <c r="G85" s="58"/>
    </row>
    <row r="86" spans="1:7" ht="18.75" customHeight="1" thickBot="1">
      <c r="A86" s="27"/>
      <c r="B86" s="55" t="s">
        <v>102</v>
      </c>
      <c r="C86" s="152"/>
      <c r="D86" s="61"/>
      <c r="E86" s="9" t="s">
        <v>25</v>
      </c>
      <c r="F86" s="57">
        <f t="shared" si="2"/>
      </c>
      <c r="G86" s="58"/>
    </row>
    <row r="87" spans="1:7" ht="18.75" customHeight="1" thickBot="1">
      <c r="A87" s="27"/>
      <c r="B87" s="55" t="s">
        <v>103</v>
      </c>
      <c r="C87" s="152"/>
      <c r="D87" s="61"/>
      <c r="E87" s="9" t="s">
        <v>25</v>
      </c>
      <c r="F87" s="57">
        <f t="shared" si="2"/>
      </c>
      <c r="G87" s="58"/>
    </row>
    <row r="88" spans="1:7" ht="18.75" customHeight="1" thickBot="1">
      <c r="A88" s="27"/>
      <c r="B88" s="55" t="s">
        <v>217</v>
      </c>
      <c r="C88" s="152"/>
      <c r="D88" s="61"/>
      <c r="E88" s="9" t="s">
        <v>25</v>
      </c>
      <c r="F88" s="57">
        <f t="shared" si="2"/>
      </c>
      <c r="G88" s="58"/>
    </row>
    <row r="89" spans="1:7" ht="18.75" customHeight="1" thickBot="1">
      <c r="A89" s="27"/>
      <c r="B89" s="55" t="s">
        <v>218</v>
      </c>
      <c r="C89" s="152"/>
      <c r="D89" s="61"/>
      <c r="E89" s="9" t="s">
        <v>25</v>
      </c>
      <c r="F89" s="57">
        <f t="shared" si="2"/>
      </c>
      <c r="G89" s="58"/>
    </row>
    <row r="90" spans="1:7" ht="18.75" customHeight="1" thickBot="1">
      <c r="A90" s="27"/>
      <c r="B90" s="55" t="s">
        <v>219</v>
      </c>
      <c r="C90" s="152"/>
      <c r="D90" s="61"/>
      <c r="E90" s="9" t="s">
        <v>25</v>
      </c>
      <c r="F90" s="57">
        <f t="shared" si="2"/>
      </c>
      <c r="G90" s="58"/>
    </row>
    <row r="91" spans="1:7" ht="18.75" customHeight="1" thickBot="1">
      <c r="A91" s="27"/>
      <c r="B91" s="55" t="s">
        <v>220</v>
      </c>
      <c r="C91" s="152"/>
      <c r="D91" s="61"/>
      <c r="E91" s="9" t="s">
        <v>25</v>
      </c>
      <c r="F91" s="57">
        <f t="shared" si="2"/>
      </c>
      <c r="G91" s="58"/>
    </row>
    <row r="92" spans="1:7" ht="18.75" customHeight="1" thickBot="1">
      <c r="A92" s="27"/>
      <c r="B92" s="55" t="s">
        <v>221</v>
      </c>
      <c r="C92" s="152"/>
      <c r="D92" s="61"/>
      <c r="E92" s="9" t="s">
        <v>25</v>
      </c>
      <c r="F92" s="57">
        <f t="shared" si="2"/>
      </c>
      <c r="G92" s="58"/>
    </row>
    <row r="93" spans="1:7" ht="18.75" customHeight="1" thickBot="1">
      <c r="A93" s="28"/>
      <c r="B93" s="52"/>
      <c r="C93" s="53" t="s">
        <v>37</v>
      </c>
      <c r="D93" s="52"/>
      <c r="E93" s="51"/>
      <c r="F93" s="52"/>
      <c r="G93" s="22">
        <f>SUM(G82:G92)</f>
        <v>0</v>
      </c>
    </row>
    <row r="94" spans="1:7" ht="5.25" customHeight="1">
      <c r="A94" s="2"/>
      <c r="B94" s="3"/>
      <c r="C94" s="2"/>
      <c r="D94" s="2"/>
      <c r="E94" s="4"/>
      <c r="F94" s="2"/>
      <c r="G94" s="25"/>
    </row>
    <row r="95" spans="1:7" ht="18.75" customHeight="1" thickBot="1">
      <c r="A95" s="3" t="s">
        <v>176</v>
      </c>
      <c r="B95" s="2"/>
      <c r="C95" s="2"/>
      <c r="D95" s="2"/>
      <c r="E95" s="4"/>
      <c r="F95" s="2"/>
      <c r="G95" s="25"/>
    </row>
    <row r="96" spans="1:7" ht="18.75" customHeight="1" thickBot="1">
      <c r="A96" s="269" t="s">
        <v>87</v>
      </c>
      <c r="B96" s="270"/>
      <c r="C96" s="11" t="s">
        <v>88</v>
      </c>
      <c r="D96" s="8" t="s">
        <v>89</v>
      </c>
      <c r="E96" s="9" t="s">
        <v>90</v>
      </c>
      <c r="F96" s="10" t="s">
        <v>91</v>
      </c>
      <c r="G96" s="26" t="s">
        <v>92</v>
      </c>
    </row>
    <row r="97" spans="1:7" ht="18.75" customHeight="1" thickBot="1">
      <c r="A97" s="27"/>
      <c r="B97" s="55" t="s">
        <v>104</v>
      </c>
      <c r="C97" s="152"/>
      <c r="D97" s="56"/>
      <c r="E97" s="9" t="s">
        <v>25</v>
      </c>
      <c r="F97" s="57">
        <f>IF(G97=0,"",ROUNDDOWN(G97/D97,0))</f>
      </c>
      <c r="G97" s="58"/>
    </row>
    <row r="98" spans="1:7" ht="18.75" customHeight="1" thickBot="1">
      <c r="A98" s="27"/>
      <c r="B98" s="55" t="s">
        <v>222</v>
      </c>
      <c r="C98" s="152"/>
      <c r="D98" s="56"/>
      <c r="E98" s="9" t="s">
        <v>25</v>
      </c>
      <c r="F98" s="57">
        <f aca="true" t="shared" si="3" ref="F98:F103">IF(G98=0,"",ROUNDDOWN(G98/D98,0))</f>
      </c>
      <c r="G98" s="58"/>
    </row>
    <row r="99" spans="1:7" ht="18.75" customHeight="1" thickBot="1">
      <c r="A99" s="27"/>
      <c r="B99" s="55" t="s">
        <v>223</v>
      </c>
      <c r="C99" s="152"/>
      <c r="D99" s="56"/>
      <c r="E99" s="9" t="s">
        <v>25</v>
      </c>
      <c r="F99" s="57">
        <f t="shared" si="3"/>
      </c>
      <c r="G99" s="58"/>
    </row>
    <row r="100" spans="1:7" ht="18.75" customHeight="1" thickBot="1">
      <c r="A100" s="27"/>
      <c r="B100" s="55" t="s">
        <v>224</v>
      </c>
      <c r="C100" s="152"/>
      <c r="D100" s="56"/>
      <c r="E100" s="9" t="s">
        <v>25</v>
      </c>
      <c r="F100" s="57">
        <f t="shared" si="3"/>
      </c>
      <c r="G100" s="58"/>
    </row>
    <row r="101" spans="1:7" ht="18.75" customHeight="1" thickBot="1">
      <c r="A101" s="27"/>
      <c r="B101" s="27" t="s">
        <v>225</v>
      </c>
      <c r="C101" s="152"/>
      <c r="D101" s="56"/>
      <c r="E101" s="9" t="s">
        <v>25</v>
      </c>
      <c r="F101" s="57">
        <f t="shared" si="3"/>
      </c>
      <c r="G101" s="58"/>
    </row>
    <row r="102" spans="1:7" ht="18.75" customHeight="1" thickBot="1">
      <c r="A102" s="27"/>
      <c r="B102" s="152" t="s">
        <v>226</v>
      </c>
      <c r="C102" s="152"/>
      <c r="D102" s="56"/>
      <c r="E102" s="9" t="s">
        <v>25</v>
      </c>
      <c r="F102" s="57">
        <f t="shared" si="3"/>
      </c>
      <c r="G102" s="58"/>
    </row>
    <row r="103" spans="1:7" ht="18.75" customHeight="1" thickBot="1">
      <c r="A103" s="27"/>
      <c r="B103" s="55" t="s">
        <v>227</v>
      </c>
      <c r="C103" s="152"/>
      <c r="D103" s="56"/>
      <c r="E103" s="9" t="s">
        <v>25</v>
      </c>
      <c r="F103" s="57">
        <f t="shared" si="3"/>
      </c>
      <c r="G103" s="58"/>
    </row>
    <row r="104" spans="1:7" ht="18.75" customHeight="1" thickBot="1">
      <c r="A104" s="28"/>
      <c r="B104" s="52"/>
      <c r="C104" s="53" t="s">
        <v>37</v>
      </c>
      <c r="D104" s="52"/>
      <c r="E104" s="51"/>
      <c r="F104" s="52"/>
      <c r="G104" s="22">
        <f>SUM(G97:G103)</f>
        <v>0</v>
      </c>
    </row>
    <row r="105" spans="1:7" ht="11.25" customHeight="1">
      <c r="A105" s="2"/>
      <c r="B105" s="3"/>
      <c r="C105" s="2"/>
      <c r="D105" s="2"/>
      <c r="E105" s="4"/>
      <c r="F105" s="2"/>
      <c r="G105" s="25"/>
    </row>
    <row r="106" spans="1:7" ht="18.75" customHeight="1" thickBot="1">
      <c r="A106" s="3" t="s">
        <v>177</v>
      </c>
      <c r="B106" s="2"/>
      <c r="C106" s="2"/>
      <c r="D106" s="2"/>
      <c r="E106" s="4"/>
      <c r="F106" s="2"/>
      <c r="G106" s="25"/>
    </row>
    <row r="107" spans="1:7" ht="18.75" customHeight="1" thickBot="1">
      <c r="A107" s="55"/>
      <c r="B107" s="7" t="s">
        <v>87</v>
      </c>
      <c r="C107" s="11" t="s">
        <v>88</v>
      </c>
      <c r="D107" s="8" t="s">
        <v>89</v>
      </c>
      <c r="E107" s="9" t="s">
        <v>90</v>
      </c>
      <c r="F107" s="10" t="s">
        <v>91</v>
      </c>
      <c r="G107" s="26" t="s">
        <v>92</v>
      </c>
    </row>
    <row r="108" spans="1:7" ht="18.75" customHeight="1">
      <c r="A108" s="27"/>
      <c r="B108" s="62" t="s">
        <v>105</v>
      </c>
      <c r="C108" s="63" t="s">
        <v>106</v>
      </c>
      <c r="D108" s="35"/>
      <c r="E108" s="36" t="s">
        <v>56</v>
      </c>
      <c r="F108" s="37">
        <f aca="true" t="shared" si="4" ref="F108:F115">IF(G108=0,"",ROUNDDOWN(G108/D108,0))</f>
      </c>
      <c r="G108" s="38"/>
    </row>
    <row r="109" spans="1:7" ht="18.75" customHeight="1">
      <c r="A109" s="27"/>
      <c r="B109" s="64"/>
      <c r="C109" s="65" t="s">
        <v>107</v>
      </c>
      <c r="D109" s="66"/>
      <c r="E109" s="67" t="s">
        <v>68</v>
      </c>
      <c r="F109" s="68">
        <f t="shared" si="4"/>
      </c>
      <c r="G109" s="69"/>
    </row>
    <row r="110" spans="1:7" ht="18.75" customHeight="1">
      <c r="A110" s="27"/>
      <c r="B110" s="64"/>
      <c r="C110" s="65" t="s">
        <v>108</v>
      </c>
      <c r="D110" s="66"/>
      <c r="E110" s="67" t="s">
        <v>68</v>
      </c>
      <c r="F110" s="68">
        <f t="shared" si="4"/>
      </c>
      <c r="G110" s="69"/>
    </row>
    <row r="111" spans="1:7" ht="18.75" customHeight="1">
      <c r="A111" s="27"/>
      <c r="B111" s="64"/>
      <c r="C111" s="65" t="s">
        <v>109</v>
      </c>
      <c r="D111" s="66"/>
      <c r="E111" s="67" t="s">
        <v>68</v>
      </c>
      <c r="F111" s="68">
        <f t="shared" si="4"/>
      </c>
      <c r="G111" s="69"/>
    </row>
    <row r="112" spans="1:7" ht="18.75" customHeight="1">
      <c r="A112" s="27"/>
      <c r="B112" s="64"/>
      <c r="C112" s="65" t="s">
        <v>110</v>
      </c>
      <c r="D112" s="66"/>
      <c r="E112" s="67" t="s">
        <v>68</v>
      </c>
      <c r="F112" s="68">
        <f t="shared" si="4"/>
      </c>
      <c r="G112" s="69"/>
    </row>
    <row r="113" spans="1:7" ht="18.75" customHeight="1" thickBot="1">
      <c r="A113" s="27"/>
      <c r="B113" s="64"/>
      <c r="C113" s="70" t="s">
        <v>111</v>
      </c>
      <c r="D113" s="71"/>
      <c r="E113" s="72" t="s">
        <v>68</v>
      </c>
      <c r="F113" s="73">
        <f t="shared" si="4"/>
      </c>
      <c r="G113" s="74"/>
    </row>
    <row r="114" spans="1:7" ht="18.75" customHeight="1" thickBot="1">
      <c r="A114" s="27"/>
      <c r="B114" s="75"/>
      <c r="C114" s="29" t="s">
        <v>39</v>
      </c>
      <c r="D114" s="51"/>
      <c r="E114" s="51"/>
      <c r="F114" s="51"/>
      <c r="G114" s="22">
        <f>SUM(G108:G113)</f>
        <v>0</v>
      </c>
    </row>
    <row r="115" spans="1:7" ht="18.75" customHeight="1">
      <c r="A115" s="27"/>
      <c r="B115" s="207" t="s">
        <v>185</v>
      </c>
      <c r="C115" s="208" t="s">
        <v>242</v>
      </c>
      <c r="D115" s="170"/>
      <c r="E115" s="209" t="s">
        <v>56</v>
      </c>
      <c r="F115" s="187">
        <f t="shared" si="4"/>
      </c>
      <c r="G115" s="173"/>
    </row>
    <row r="116" spans="1:7" ht="18.75" customHeight="1">
      <c r="A116" s="27"/>
      <c r="B116" s="207"/>
      <c r="C116" s="208" t="s">
        <v>259</v>
      </c>
      <c r="D116" s="201"/>
      <c r="E116" s="202" t="s">
        <v>56</v>
      </c>
      <c r="F116" s="203">
        <f aca="true" t="shared" si="5" ref="F116:F121">IF(G116=0,"",ROUNDDOWN(G116/D116,0))</f>
      </c>
      <c r="G116" s="204"/>
    </row>
    <row r="117" spans="1:7" ht="18.75" customHeight="1">
      <c r="A117" s="27"/>
      <c r="B117" s="207"/>
      <c r="C117" s="208" t="s">
        <v>243</v>
      </c>
      <c r="D117" s="201"/>
      <c r="E117" s="202" t="s">
        <v>68</v>
      </c>
      <c r="F117" s="203">
        <f t="shared" si="5"/>
      </c>
      <c r="G117" s="204"/>
    </row>
    <row r="118" spans="1:7" ht="18.75" customHeight="1">
      <c r="A118" s="27"/>
      <c r="B118" s="207"/>
      <c r="C118" s="208" t="s">
        <v>244</v>
      </c>
      <c r="D118" s="201"/>
      <c r="E118" s="202" t="s">
        <v>68</v>
      </c>
      <c r="F118" s="203">
        <f t="shared" si="5"/>
      </c>
      <c r="G118" s="204"/>
    </row>
    <row r="119" spans="1:7" ht="18.75" customHeight="1">
      <c r="A119" s="27"/>
      <c r="B119" s="207"/>
      <c r="C119" s="208" t="s">
        <v>245</v>
      </c>
      <c r="D119" s="201"/>
      <c r="E119" s="202" t="s">
        <v>68</v>
      </c>
      <c r="F119" s="203">
        <f t="shared" si="5"/>
      </c>
      <c r="G119" s="204"/>
    </row>
    <row r="120" spans="1:7" ht="18.75" customHeight="1">
      <c r="A120" s="27"/>
      <c r="B120" s="207"/>
      <c r="C120" s="210" t="s">
        <v>246</v>
      </c>
      <c r="D120" s="201"/>
      <c r="E120" s="202" t="s">
        <v>68</v>
      </c>
      <c r="F120" s="203">
        <f t="shared" si="5"/>
      </c>
      <c r="G120" s="204"/>
    </row>
    <row r="121" spans="1:7" ht="18.75" customHeight="1" thickBot="1">
      <c r="A121" s="27"/>
      <c r="B121" s="207"/>
      <c r="C121" s="211" t="s">
        <v>112</v>
      </c>
      <c r="D121" s="212"/>
      <c r="E121" s="213" t="s">
        <v>24</v>
      </c>
      <c r="F121" s="214">
        <f t="shared" si="5"/>
      </c>
      <c r="G121" s="204"/>
    </row>
    <row r="122" spans="1:7" ht="18.75" customHeight="1" thickBot="1">
      <c r="A122" s="27"/>
      <c r="B122" s="75"/>
      <c r="C122" s="51" t="s">
        <v>39</v>
      </c>
      <c r="D122" s="29"/>
      <c r="E122" s="29"/>
      <c r="F122" s="29"/>
      <c r="G122" s="22">
        <f>SUM(G115:G121)</f>
        <v>0</v>
      </c>
    </row>
    <row r="123" spans="1:7" ht="18.75" customHeight="1">
      <c r="A123" s="27"/>
      <c r="B123" s="215" t="s">
        <v>113</v>
      </c>
      <c r="C123" s="210" t="s">
        <v>247</v>
      </c>
      <c r="D123" s="197"/>
      <c r="E123" s="171" t="s">
        <v>114</v>
      </c>
      <c r="F123" s="187">
        <f aca="true" t="shared" si="6" ref="F123:F144">IF(G123=0,"",ROUNDDOWN(G123/D123,0))</f>
      </c>
      <c r="G123" s="173"/>
    </row>
    <row r="124" spans="1:7" ht="18.75" customHeight="1">
      <c r="A124" s="27"/>
      <c r="B124" s="207"/>
      <c r="C124" s="210" t="s">
        <v>248</v>
      </c>
      <c r="D124" s="216"/>
      <c r="E124" s="176" t="s">
        <v>115</v>
      </c>
      <c r="F124" s="190">
        <f t="shared" si="6"/>
      </c>
      <c r="G124" s="178"/>
    </row>
    <row r="125" spans="1:7" ht="18.75" customHeight="1">
      <c r="A125" s="27"/>
      <c r="B125" s="207"/>
      <c r="C125" s="210" t="s">
        <v>249</v>
      </c>
      <c r="D125" s="216"/>
      <c r="E125" s="176" t="s">
        <v>115</v>
      </c>
      <c r="F125" s="190">
        <f t="shared" si="6"/>
      </c>
      <c r="G125" s="178"/>
    </row>
    <row r="126" spans="1:7" ht="18.75" customHeight="1">
      <c r="A126" s="27"/>
      <c r="B126" s="207"/>
      <c r="C126" s="210" t="s">
        <v>250</v>
      </c>
      <c r="D126" s="216"/>
      <c r="E126" s="176" t="s">
        <v>116</v>
      </c>
      <c r="F126" s="190">
        <f t="shared" si="6"/>
      </c>
      <c r="G126" s="178"/>
    </row>
    <row r="127" spans="1:7" ht="18.75" customHeight="1">
      <c r="A127" s="27"/>
      <c r="B127" s="207"/>
      <c r="C127" s="210" t="s">
        <v>117</v>
      </c>
      <c r="D127" s="216"/>
      <c r="E127" s="198" t="s">
        <v>115</v>
      </c>
      <c r="F127" s="217">
        <f t="shared" si="6"/>
      </c>
      <c r="G127" s="178"/>
    </row>
    <row r="128" spans="1:7" ht="18.75" customHeight="1">
      <c r="A128" s="27"/>
      <c r="B128" s="207"/>
      <c r="C128" s="210" t="s">
        <v>118</v>
      </c>
      <c r="D128" s="216"/>
      <c r="E128" s="198" t="s">
        <v>115</v>
      </c>
      <c r="F128" s="217">
        <f t="shared" si="6"/>
      </c>
      <c r="G128" s="178"/>
    </row>
    <row r="129" spans="1:7" ht="18.75" customHeight="1">
      <c r="A129" s="27"/>
      <c r="B129" s="207"/>
      <c r="C129" s="210" t="s">
        <v>119</v>
      </c>
      <c r="D129" s="216"/>
      <c r="E129" s="198" t="s">
        <v>115</v>
      </c>
      <c r="F129" s="217">
        <f t="shared" si="6"/>
      </c>
      <c r="G129" s="178"/>
    </row>
    <row r="130" spans="1:7" ht="18.75" customHeight="1">
      <c r="A130" s="27"/>
      <c r="B130" s="207"/>
      <c r="C130" s="210" t="s">
        <v>120</v>
      </c>
      <c r="D130" s="175"/>
      <c r="E130" s="198" t="s">
        <v>24</v>
      </c>
      <c r="F130" s="217">
        <f t="shared" si="6"/>
      </c>
      <c r="G130" s="178"/>
    </row>
    <row r="131" spans="1:7" ht="18.75" customHeight="1" thickBot="1">
      <c r="A131" s="27"/>
      <c r="B131" s="207"/>
      <c r="C131" s="218" t="s">
        <v>121</v>
      </c>
      <c r="D131" s="192"/>
      <c r="E131" s="193" t="s">
        <v>24</v>
      </c>
      <c r="F131" s="194">
        <f t="shared" si="6"/>
      </c>
      <c r="G131" s="195"/>
    </row>
    <row r="132" spans="1:7" ht="18.75" customHeight="1" thickBot="1">
      <c r="A132" s="27"/>
      <c r="B132" s="75"/>
      <c r="C132" s="51" t="s">
        <v>39</v>
      </c>
      <c r="D132" s="51"/>
      <c r="E132" s="51"/>
      <c r="F132" s="51"/>
      <c r="G132" s="22">
        <f>SUM(G123:G131)</f>
        <v>0</v>
      </c>
    </row>
    <row r="133" spans="1:7" ht="18.75" customHeight="1">
      <c r="A133" s="27"/>
      <c r="B133" s="219" t="s">
        <v>122</v>
      </c>
      <c r="C133" s="220" t="s">
        <v>123</v>
      </c>
      <c r="D133" s="170"/>
      <c r="E133" s="171" t="s">
        <v>24</v>
      </c>
      <c r="F133" s="187">
        <f t="shared" si="6"/>
      </c>
      <c r="G133" s="173"/>
    </row>
    <row r="134" spans="1:7" ht="18.75" customHeight="1">
      <c r="A134" s="27"/>
      <c r="B134" s="221"/>
      <c r="C134" s="210" t="s">
        <v>124</v>
      </c>
      <c r="D134" s="175"/>
      <c r="E134" s="176" t="s">
        <v>24</v>
      </c>
      <c r="F134" s="190">
        <f t="shared" si="6"/>
      </c>
      <c r="G134" s="178"/>
    </row>
    <row r="135" spans="1:7" ht="18.75" customHeight="1">
      <c r="A135" s="27"/>
      <c r="B135" s="221"/>
      <c r="C135" s="222" t="s">
        <v>125</v>
      </c>
      <c r="D135" s="175"/>
      <c r="E135" s="176" t="s">
        <v>24</v>
      </c>
      <c r="F135" s="190">
        <f t="shared" si="6"/>
      </c>
      <c r="G135" s="178"/>
    </row>
    <row r="136" spans="1:7" ht="18.75" customHeight="1">
      <c r="A136" s="27"/>
      <c r="B136" s="221"/>
      <c r="C136" s="237" t="s">
        <v>126</v>
      </c>
      <c r="D136" s="238"/>
      <c r="E136" s="144" t="s">
        <v>24</v>
      </c>
      <c r="F136" s="239">
        <f t="shared" si="6"/>
      </c>
      <c r="G136" s="240"/>
    </row>
    <row r="137" spans="1:7" ht="18.75" customHeight="1">
      <c r="A137" s="27"/>
      <c r="B137" s="221"/>
      <c r="C137" s="210" t="s">
        <v>127</v>
      </c>
      <c r="D137" s="175"/>
      <c r="E137" s="176" t="s">
        <v>24</v>
      </c>
      <c r="F137" s="190">
        <f t="shared" si="6"/>
      </c>
      <c r="G137" s="178"/>
    </row>
    <row r="138" spans="1:7" ht="18.75" customHeight="1" thickBot="1">
      <c r="A138" s="27"/>
      <c r="B138" s="221"/>
      <c r="C138" s="218" t="s">
        <v>128</v>
      </c>
      <c r="D138" s="192"/>
      <c r="E138" s="193" t="s">
        <v>24</v>
      </c>
      <c r="F138" s="194">
        <f t="shared" si="6"/>
      </c>
      <c r="G138" s="195"/>
    </row>
    <row r="139" spans="1:7" ht="18.75" customHeight="1" thickBot="1">
      <c r="A139" s="27"/>
      <c r="B139" s="75"/>
      <c r="C139" s="29" t="s">
        <v>39</v>
      </c>
      <c r="D139" s="29"/>
      <c r="E139" s="29"/>
      <c r="F139" s="29"/>
      <c r="G139" s="31">
        <f>SUM(G133:G138)</f>
        <v>0</v>
      </c>
    </row>
    <row r="140" spans="1:7" ht="18.75" customHeight="1">
      <c r="A140" s="27"/>
      <c r="B140" s="78" t="s">
        <v>129</v>
      </c>
      <c r="C140" s="63" t="s">
        <v>130</v>
      </c>
      <c r="D140" s="35"/>
      <c r="E140" s="36" t="s">
        <v>24</v>
      </c>
      <c r="F140" s="37">
        <f t="shared" si="6"/>
      </c>
      <c r="G140" s="38"/>
    </row>
    <row r="141" spans="1:7" ht="18.75" customHeight="1">
      <c r="A141" s="27"/>
      <c r="B141" s="76"/>
      <c r="C141" s="77" t="s">
        <v>131</v>
      </c>
      <c r="D141" s="40"/>
      <c r="E141" s="41" t="s">
        <v>24</v>
      </c>
      <c r="F141" s="42">
        <f t="shared" si="6"/>
      </c>
      <c r="G141" s="43"/>
    </row>
    <row r="142" spans="1:7" ht="18.75" customHeight="1">
      <c r="A142" s="27"/>
      <c r="B142" s="76"/>
      <c r="C142" s="77" t="s">
        <v>132</v>
      </c>
      <c r="D142" s="40"/>
      <c r="E142" s="41" t="s">
        <v>24</v>
      </c>
      <c r="F142" s="42">
        <f t="shared" si="6"/>
      </c>
      <c r="G142" s="43"/>
    </row>
    <row r="143" spans="1:7" ht="18.75" customHeight="1">
      <c r="A143" s="27"/>
      <c r="B143" s="76"/>
      <c r="C143" s="77" t="s">
        <v>133</v>
      </c>
      <c r="D143" s="40"/>
      <c r="E143" s="41" t="s">
        <v>24</v>
      </c>
      <c r="F143" s="42">
        <f t="shared" si="6"/>
      </c>
      <c r="G143" s="43"/>
    </row>
    <row r="144" spans="1:7" ht="18.75" customHeight="1" thickBot="1">
      <c r="A144" s="27"/>
      <c r="B144" s="76"/>
      <c r="C144" s="80" t="s">
        <v>134</v>
      </c>
      <c r="D144" s="47"/>
      <c r="E144" s="79" t="s">
        <v>24</v>
      </c>
      <c r="F144" s="49">
        <f t="shared" si="6"/>
      </c>
      <c r="G144" s="50"/>
    </row>
    <row r="145" spans="1:7" ht="18.75" customHeight="1" thickBot="1">
      <c r="A145" s="27"/>
      <c r="B145" s="75"/>
      <c r="C145" s="29" t="s">
        <v>39</v>
      </c>
      <c r="D145" s="29"/>
      <c r="E145" s="29"/>
      <c r="F145" s="29"/>
      <c r="G145" s="31">
        <f>SUM(G140:G144)</f>
        <v>0</v>
      </c>
    </row>
    <row r="146" spans="1:7" ht="18.75" customHeight="1" thickBot="1">
      <c r="A146" s="28"/>
      <c r="B146" s="81"/>
      <c r="C146" s="53" t="s">
        <v>37</v>
      </c>
      <c r="D146" s="51"/>
      <c r="E146" s="51"/>
      <c r="F146" s="51"/>
      <c r="G146" s="22">
        <f>SUM(G114,G122,G132,G139,G145)</f>
        <v>0</v>
      </c>
    </row>
    <row r="147" spans="1:7" ht="18.75" customHeight="1">
      <c r="A147" s="3"/>
      <c r="B147" s="82"/>
      <c r="C147" s="23"/>
      <c r="D147" s="23"/>
      <c r="E147" s="23"/>
      <c r="F147" s="23"/>
      <c r="G147" s="24"/>
    </row>
    <row r="148" spans="1:7" ht="18.75" customHeight="1" thickBot="1">
      <c r="A148" s="3" t="s">
        <v>178</v>
      </c>
      <c r="B148" s="82"/>
      <c r="C148" s="23"/>
      <c r="D148" s="23"/>
      <c r="E148" s="23"/>
      <c r="F148" s="23"/>
      <c r="G148" s="24"/>
    </row>
    <row r="149" spans="1:7" ht="18.75" customHeight="1" thickBot="1">
      <c r="A149" s="55"/>
      <c r="B149" s="7" t="s">
        <v>87</v>
      </c>
      <c r="C149" s="11" t="s">
        <v>88</v>
      </c>
      <c r="D149" s="8" t="s">
        <v>89</v>
      </c>
      <c r="E149" s="9" t="s">
        <v>90</v>
      </c>
      <c r="F149" s="10" t="s">
        <v>91</v>
      </c>
      <c r="G149" s="26" t="s">
        <v>92</v>
      </c>
    </row>
    <row r="150" spans="1:7" ht="18.75" customHeight="1">
      <c r="A150" s="27"/>
      <c r="B150" s="185" t="s">
        <v>135</v>
      </c>
      <c r="C150" s="220" t="s">
        <v>252</v>
      </c>
      <c r="D150" s="170"/>
      <c r="E150" s="171" t="s">
        <v>56</v>
      </c>
      <c r="F150" s="187">
        <f aca="true" t="shared" si="7" ref="F150:F159">IF(G150=0,"",ROUNDDOWN(G150/D150,0))</f>
      </c>
      <c r="G150" s="173"/>
    </row>
    <row r="151" spans="1:7" ht="18.75" customHeight="1">
      <c r="A151" s="27"/>
      <c r="B151" s="189"/>
      <c r="C151" s="208" t="s">
        <v>251</v>
      </c>
      <c r="D151" s="201"/>
      <c r="E151" s="202" t="s">
        <v>68</v>
      </c>
      <c r="F151" s="203">
        <f t="shared" si="7"/>
      </c>
      <c r="G151" s="204"/>
    </row>
    <row r="152" spans="1:7" ht="18.75" customHeight="1">
      <c r="A152" s="27"/>
      <c r="B152" s="189"/>
      <c r="C152" s="208" t="s">
        <v>136</v>
      </c>
      <c r="D152" s="201"/>
      <c r="E152" s="202" t="s">
        <v>68</v>
      </c>
      <c r="F152" s="203">
        <f t="shared" si="7"/>
      </c>
      <c r="G152" s="204"/>
    </row>
    <row r="153" spans="1:7" ht="18.75" customHeight="1">
      <c r="A153" s="27"/>
      <c r="B153" s="189"/>
      <c r="C153" s="208" t="s">
        <v>137</v>
      </c>
      <c r="D153" s="175"/>
      <c r="E153" s="176" t="s">
        <v>68</v>
      </c>
      <c r="F153" s="190">
        <f t="shared" si="7"/>
      </c>
      <c r="G153" s="204"/>
    </row>
    <row r="154" spans="1:7" ht="18.75" customHeight="1">
      <c r="A154" s="27"/>
      <c r="B154" s="189"/>
      <c r="C154" s="208" t="s">
        <v>138</v>
      </c>
      <c r="D154" s="175"/>
      <c r="E154" s="176" t="s">
        <v>68</v>
      </c>
      <c r="F154" s="190">
        <f t="shared" si="7"/>
      </c>
      <c r="G154" s="204"/>
    </row>
    <row r="155" spans="1:7" ht="18.75" customHeight="1">
      <c r="A155" s="27"/>
      <c r="B155" s="189"/>
      <c r="C155" s="222" t="s">
        <v>139</v>
      </c>
      <c r="D155" s="175"/>
      <c r="E155" s="176" t="s">
        <v>68</v>
      </c>
      <c r="F155" s="190">
        <f t="shared" si="7"/>
      </c>
      <c r="G155" s="204"/>
    </row>
    <row r="156" spans="1:7" ht="18.75" customHeight="1">
      <c r="A156" s="27"/>
      <c r="B156" s="189"/>
      <c r="C156" s="223" t="s">
        <v>190</v>
      </c>
      <c r="D156" s="216"/>
      <c r="E156" s="176" t="s">
        <v>183</v>
      </c>
      <c r="F156" s="190">
        <f t="shared" si="7"/>
      </c>
      <c r="G156" s="204"/>
    </row>
    <row r="157" spans="1:7" ht="18.75" customHeight="1">
      <c r="A157" s="27"/>
      <c r="B157" s="189"/>
      <c r="C157" s="224" t="s">
        <v>187</v>
      </c>
      <c r="D157" s="175"/>
      <c r="E157" s="198" t="s">
        <v>24</v>
      </c>
      <c r="F157" s="190">
        <f t="shared" si="7"/>
      </c>
      <c r="G157" s="204"/>
    </row>
    <row r="158" spans="1:7" ht="18.75" customHeight="1">
      <c r="A158" s="27"/>
      <c r="B158" s="189"/>
      <c r="C158" s="224" t="s">
        <v>188</v>
      </c>
      <c r="D158" s="175"/>
      <c r="E158" s="198" t="s">
        <v>24</v>
      </c>
      <c r="F158" s="190">
        <f t="shared" si="7"/>
      </c>
      <c r="G158" s="204"/>
    </row>
    <row r="159" spans="1:7" ht="18.75" customHeight="1" thickBot="1">
      <c r="A159" s="27"/>
      <c r="B159" s="189"/>
      <c r="C159" s="191" t="s">
        <v>140</v>
      </c>
      <c r="D159" s="192"/>
      <c r="E159" s="193" t="s">
        <v>46</v>
      </c>
      <c r="F159" s="194">
        <f t="shared" si="7"/>
      </c>
      <c r="G159" s="195"/>
    </row>
    <row r="160" spans="1:7" ht="18.75" customHeight="1" thickBot="1">
      <c r="A160" s="27"/>
      <c r="B160" s="28"/>
      <c r="C160" s="51" t="s">
        <v>39</v>
      </c>
      <c r="D160" s="30"/>
      <c r="E160" s="29"/>
      <c r="F160" s="30"/>
      <c r="G160" s="22">
        <f>SUM(G150:G159)</f>
        <v>0</v>
      </c>
    </row>
    <row r="161" spans="1:7" ht="18.75" customHeight="1">
      <c r="A161" s="27"/>
      <c r="B161" s="185" t="s">
        <v>141</v>
      </c>
      <c r="C161" s="225" t="s">
        <v>228</v>
      </c>
      <c r="D161" s="226"/>
      <c r="E161" s="227" t="s">
        <v>184</v>
      </c>
      <c r="F161" s="228">
        <f aca="true" t="shared" si="8" ref="F161:F181">IF(G161=0,"",ROUNDDOWN(G161/D161,0))</f>
      </c>
      <c r="G161" s="229"/>
    </row>
    <row r="162" spans="1:7" ht="18.75" customHeight="1">
      <c r="A162" s="27"/>
      <c r="B162" s="189"/>
      <c r="C162" s="223" t="s">
        <v>236</v>
      </c>
      <c r="D162" s="216"/>
      <c r="E162" s="176" t="s">
        <v>182</v>
      </c>
      <c r="F162" s="230">
        <f t="shared" si="8"/>
      </c>
      <c r="G162" s="178"/>
    </row>
    <row r="163" spans="1:7" ht="18.75" customHeight="1" thickBot="1">
      <c r="A163" s="27"/>
      <c r="B163" s="189"/>
      <c r="C163" s="199" t="s">
        <v>235</v>
      </c>
      <c r="D163" s="231"/>
      <c r="E163" s="213" t="s">
        <v>182</v>
      </c>
      <c r="F163" s="232">
        <f t="shared" si="8"/>
      </c>
      <c r="G163" s="233"/>
    </row>
    <row r="164" spans="1:7" ht="18.75" customHeight="1" thickBot="1">
      <c r="A164" s="27"/>
      <c r="B164" s="18"/>
      <c r="C164" s="21" t="s">
        <v>229</v>
      </c>
      <c r="D164" s="155"/>
      <c r="E164" s="155"/>
      <c r="F164" s="156"/>
      <c r="G164" s="154">
        <f>SUM(G161:G163)</f>
        <v>0</v>
      </c>
    </row>
    <row r="165" spans="1:7" ht="18.75" customHeight="1">
      <c r="A165" s="27"/>
      <c r="B165" s="215" t="s">
        <v>142</v>
      </c>
      <c r="C165" s="222" t="s">
        <v>253</v>
      </c>
      <c r="D165" s="197"/>
      <c r="E165" s="171" t="s">
        <v>143</v>
      </c>
      <c r="F165" s="187">
        <f t="shared" si="8"/>
      </c>
      <c r="G165" s="173"/>
    </row>
    <row r="166" spans="1:7" ht="18.75" customHeight="1">
      <c r="A166" s="27"/>
      <c r="B166" s="207"/>
      <c r="C166" s="222" t="s">
        <v>254</v>
      </c>
      <c r="D166" s="234"/>
      <c r="E166" s="202" t="s">
        <v>115</v>
      </c>
      <c r="F166" s="203">
        <f t="shared" si="8"/>
      </c>
      <c r="G166" s="204"/>
    </row>
    <row r="167" spans="1:7" ht="18.75" customHeight="1">
      <c r="A167" s="27"/>
      <c r="B167" s="207"/>
      <c r="C167" s="222" t="s">
        <v>255</v>
      </c>
      <c r="D167" s="234"/>
      <c r="E167" s="202" t="s">
        <v>115</v>
      </c>
      <c r="F167" s="203">
        <f t="shared" si="8"/>
      </c>
      <c r="G167" s="204"/>
    </row>
    <row r="168" spans="1:7" ht="18.75" customHeight="1">
      <c r="A168" s="27"/>
      <c r="B168" s="207"/>
      <c r="C168" s="222" t="s">
        <v>256</v>
      </c>
      <c r="D168" s="234">
        <v>0</v>
      </c>
      <c r="E168" s="202" t="s">
        <v>115</v>
      </c>
      <c r="F168" s="203">
        <f t="shared" si="8"/>
      </c>
      <c r="G168" s="204"/>
    </row>
    <row r="169" spans="1:7" ht="18.75" customHeight="1">
      <c r="A169" s="27"/>
      <c r="B169" s="207"/>
      <c r="C169" s="208" t="s">
        <v>144</v>
      </c>
      <c r="D169" s="234"/>
      <c r="E169" s="202" t="s">
        <v>115</v>
      </c>
      <c r="F169" s="203">
        <f t="shared" si="8"/>
      </c>
      <c r="G169" s="204"/>
    </row>
    <row r="170" spans="1:7" ht="18.75" customHeight="1">
      <c r="A170" s="27"/>
      <c r="B170" s="207"/>
      <c r="C170" s="208" t="s">
        <v>145</v>
      </c>
      <c r="D170" s="234"/>
      <c r="E170" s="202" t="s">
        <v>115</v>
      </c>
      <c r="F170" s="203">
        <f t="shared" si="8"/>
      </c>
      <c r="G170" s="204"/>
    </row>
    <row r="171" spans="1:7" ht="18.75" customHeight="1">
      <c r="A171" s="27"/>
      <c r="B171" s="207"/>
      <c r="C171" s="208" t="s">
        <v>146</v>
      </c>
      <c r="D171" s="234"/>
      <c r="E171" s="202" t="s">
        <v>147</v>
      </c>
      <c r="F171" s="203">
        <f t="shared" si="8"/>
      </c>
      <c r="G171" s="204"/>
    </row>
    <row r="172" spans="1:7" ht="18.75" customHeight="1">
      <c r="A172" s="27"/>
      <c r="B172" s="207"/>
      <c r="C172" s="208" t="s">
        <v>148</v>
      </c>
      <c r="D172" s="234"/>
      <c r="E172" s="202" t="s">
        <v>149</v>
      </c>
      <c r="F172" s="203">
        <f t="shared" si="8"/>
      </c>
      <c r="G172" s="204"/>
    </row>
    <row r="173" spans="1:7" ht="18.75" customHeight="1">
      <c r="A173" s="27"/>
      <c r="B173" s="207"/>
      <c r="C173" s="208" t="s">
        <v>150</v>
      </c>
      <c r="D173" s="201"/>
      <c r="E173" s="202" t="s">
        <v>210</v>
      </c>
      <c r="F173" s="203">
        <f t="shared" si="8"/>
      </c>
      <c r="G173" s="204"/>
    </row>
    <row r="174" spans="1:7" ht="18.75" customHeight="1">
      <c r="A174" s="27"/>
      <c r="B174" s="207"/>
      <c r="C174" s="208" t="s">
        <v>151</v>
      </c>
      <c r="D174" s="201"/>
      <c r="E174" s="202" t="s">
        <v>152</v>
      </c>
      <c r="F174" s="203">
        <f t="shared" si="8"/>
      </c>
      <c r="G174" s="204"/>
    </row>
    <row r="175" spans="1:7" ht="18.75" customHeight="1">
      <c r="A175" s="27"/>
      <c r="B175" s="207"/>
      <c r="C175" s="208" t="s">
        <v>153</v>
      </c>
      <c r="D175" s="201"/>
      <c r="E175" s="202" t="s">
        <v>210</v>
      </c>
      <c r="F175" s="203">
        <f t="shared" si="8"/>
      </c>
      <c r="G175" s="204"/>
    </row>
    <row r="176" spans="1:7" ht="18.75" customHeight="1">
      <c r="A176" s="27"/>
      <c r="B176" s="207"/>
      <c r="C176" s="208" t="s">
        <v>154</v>
      </c>
      <c r="D176" s="201"/>
      <c r="E176" s="202" t="s">
        <v>210</v>
      </c>
      <c r="F176" s="203">
        <f t="shared" si="8"/>
      </c>
      <c r="G176" s="204"/>
    </row>
    <row r="177" spans="1:7" ht="18.75" customHeight="1">
      <c r="A177" s="27"/>
      <c r="B177" s="207"/>
      <c r="C177" s="208" t="s">
        <v>155</v>
      </c>
      <c r="D177" s="234"/>
      <c r="E177" s="202" t="s">
        <v>115</v>
      </c>
      <c r="F177" s="203">
        <f t="shared" si="8"/>
      </c>
      <c r="G177" s="204"/>
    </row>
    <row r="178" spans="1:7" ht="18.75" customHeight="1">
      <c r="A178" s="27"/>
      <c r="B178" s="207"/>
      <c r="C178" s="208" t="s">
        <v>156</v>
      </c>
      <c r="D178" s="234"/>
      <c r="E178" s="202" t="s">
        <v>115</v>
      </c>
      <c r="F178" s="203">
        <f t="shared" si="8"/>
      </c>
      <c r="G178" s="204"/>
    </row>
    <row r="179" spans="1:7" ht="18.75" customHeight="1">
      <c r="A179" s="27"/>
      <c r="B179" s="207"/>
      <c r="C179" s="208" t="s">
        <v>157</v>
      </c>
      <c r="D179" s="234"/>
      <c r="E179" s="202" t="s">
        <v>115</v>
      </c>
      <c r="F179" s="203">
        <f t="shared" si="8"/>
      </c>
      <c r="G179" s="204"/>
    </row>
    <row r="180" spans="1:7" ht="18.75" customHeight="1">
      <c r="A180" s="27"/>
      <c r="B180" s="207"/>
      <c r="C180" s="208" t="s">
        <v>158</v>
      </c>
      <c r="D180" s="201"/>
      <c r="E180" s="202" t="s">
        <v>210</v>
      </c>
      <c r="F180" s="203">
        <f>IF(G180=0,"",ROUNDDOWN(G180/D180,0))</f>
      </c>
      <c r="G180" s="204"/>
    </row>
    <row r="181" spans="1:7" ht="18.75" customHeight="1" thickBot="1">
      <c r="A181" s="27"/>
      <c r="B181" s="83"/>
      <c r="C181" s="84" t="s">
        <v>159</v>
      </c>
      <c r="D181" s="14"/>
      <c r="E181" s="15" t="s">
        <v>25</v>
      </c>
      <c r="F181" s="85">
        <f t="shared" si="8"/>
      </c>
      <c r="G181" s="50"/>
    </row>
    <row r="182" spans="1:7" ht="18.75" customHeight="1" thickBot="1">
      <c r="A182" s="27"/>
      <c r="B182" s="75"/>
      <c r="C182" s="29" t="s">
        <v>39</v>
      </c>
      <c r="D182" s="29"/>
      <c r="E182" s="29"/>
      <c r="F182" s="29"/>
      <c r="G182" s="31">
        <f>SUM(G165:G181)</f>
        <v>0</v>
      </c>
    </row>
    <row r="183" spans="1:7" ht="18.75" customHeight="1">
      <c r="A183" s="27"/>
      <c r="B183" s="219" t="s">
        <v>160</v>
      </c>
      <c r="C183" s="220" t="s">
        <v>161</v>
      </c>
      <c r="D183" s="170"/>
      <c r="E183" s="171" t="s">
        <v>56</v>
      </c>
      <c r="F183" s="187">
        <f aca="true" t="shared" si="9" ref="F183:F188">IF(G183=0,"",ROUNDDOWN(G183/D183,0))</f>
      </c>
      <c r="G183" s="173"/>
    </row>
    <row r="184" spans="1:7" ht="18.75" customHeight="1">
      <c r="A184" s="27"/>
      <c r="B184" s="221"/>
      <c r="C184" s="208" t="s">
        <v>162</v>
      </c>
      <c r="D184" s="201"/>
      <c r="E184" s="202" t="s">
        <v>68</v>
      </c>
      <c r="F184" s="203">
        <f t="shared" si="9"/>
      </c>
      <c r="G184" s="204"/>
    </row>
    <row r="185" spans="1:7" ht="18.75" customHeight="1">
      <c r="A185" s="27"/>
      <c r="B185" s="221"/>
      <c r="C185" s="208" t="s">
        <v>163</v>
      </c>
      <c r="D185" s="201"/>
      <c r="E185" s="202" t="s">
        <v>68</v>
      </c>
      <c r="F185" s="203">
        <f t="shared" si="9"/>
      </c>
      <c r="G185" s="204"/>
    </row>
    <row r="186" spans="1:7" ht="18.75" customHeight="1">
      <c r="A186" s="27"/>
      <c r="B186" s="221"/>
      <c r="C186" s="208" t="s">
        <v>164</v>
      </c>
      <c r="D186" s="201"/>
      <c r="E186" s="202" t="s">
        <v>68</v>
      </c>
      <c r="F186" s="203">
        <f t="shared" si="9"/>
      </c>
      <c r="G186" s="204"/>
    </row>
    <row r="187" spans="1:7" ht="18.75" customHeight="1">
      <c r="A187" s="27"/>
      <c r="B187" s="221"/>
      <c r="C187" s="208" t="s">
        <v>165</v>
      </c>
      <c r="D187" s="201"/>
      <c r="E187" s="202" t="s">
        <v>68</v>
      </c>
      <c r="F187" s="203">
        <f t="shared" si="9"/>
      </c>
      <c r="G187" s="204"/>
    </row>
    <row r="188" spans="1:7" ht="18.75" customHeight="1" thickBot="1">
      <c r="A188" s="27"/>
      <c r="B188" s="221"/>
      <c r="C188" s="211" t="s">
        <v>166</v>
      </c>
      <c r="D188" s="212"/>
      <c r="E188" s="213" t="s">
        <v>68</v>
      </c>
      <c r="F188" s="214">
        <f t="shared" si="9"/>
      </c>
      <c r="G188" s="233"/>
    </row>
    <row r="189" spans="1:7" ht="18.75" customHeight="1" thickBot="1">
      <c r="A189" s="27"/>
      <c r="B189" s="75"/>
      <c r="C189" s="29" t="s">
        <v>39</v>
      </c>
      <c r="D189" s="29"/>
      <c r="E189" s="29"/>
      <c r="F189" s="29"/>
      <c r="G189" s="22">
        <f>SUM(G183:G188)</f>
        <v>0</v>
      </c>
    </row>
    <row r="190" spans="1:7" ht="18.75" customHeight="1" thickBot="1">
      <c r="A190" s="27"/>
      <c r="B190" s="235" t="s">
        <v>167</v>
      </c>
      <c r="C190" s="236"/>
      <c r="D190" s="180"/>
      <c r="E190" s="181" t="s">
        <v>46</v>
      </c>
      <c r="F190" s="182">
        <f>IF(G190=0,"",ROUNDDOWN(G190/D190,0))</f>
      </c>
      <c r="G190" s="183"/>
    </row>
    <row r="191" spans="1:7" ht="18.75" customHeight="1" thickBot="1">
      <c r="A191" s="27"/>
      <c r="B191" s="235" t="s">
        <v>168</v>
      </c>
      <c r="C191" s="236"/>
      <c r="D191" s="180"/>
      <c r="E191" s="181" t="s">
        <v>56</v>
      </c>
      <c r="F191" s="182">
        <f>IF(G191=0,"",ROUNDDOWN(G191/D191,0))</f>
      </c>
      <c r="G191" s="183"/>
    </row>
    <row r="192" spans="1:7" ht="18.75" customHeight="1" thickBot="1">
      <c r="A192" s="28"/>
      <c r="B192" s="81"/>
      <c r="C192" s="53" t="s">
        <v>37</v>
      </c>
      <c r="D192" s="51"/>
      <c r="E192" s="51"/>
      <c r="F192" s="51"/>
      <c r="G192" s="22">
        <f>SUM(G160,G164,G182,G189,G190,G191)</f>
        <v>0</v>
      </c>
    </row>
    <row r="193" spans="1:7" ht="13.5" customHeight="1">
      <c r="A193" s="3"/>
      <c r="B193" s="82"/>
      <c r="C193" s="86"/>
      <c r="D193" s="23"/>
      <c r="E193" s="23"/>
      <c r="F193" s="23"/>
      <c r="G193" s="24"/>
    </row>
    <row r="194" spans="1:7" ht="18.75" customHeight="1" thickBot="1">
      <c r="A194" s="3" t="s">
        <v>230</v>
      </c>
      <c r="B194" s="2"/>
      <c r="C194" s="2"/>
      <c r="D194" s="2"/>
      <c r="E194" s="4"/>
      <c r="F194" s="2"/>
      <c r="G194" s="25"/>
    </row>
    <row r="195" spans="1:7" ht="18.75" customHeight="1" thickBot="1">
      <c r="A195" s="269" t="s">
        <v>87</v>
      </c>
      <c r="B195" s="270"/>
      <c r="C195" s="11" t="s">
        <v>88</v>
      </c>
      <c r="D195" s="8" t="s">
        <v>89</v>
      </c>
      <c r="E195" s="9" t="s">
        <v>90</v>
      </c>
      <c r="F195" s="10" t="s">
        <v>91</v>
      </c>
      <c r="G195" s="26" t="s">
        <v>92</v>
      </c>
    </row>
    <row r="196" spans="1:7" ht="18.75" customHeight="1" thickBot="1">
      <c r="A196" s="27"/>
      <c r="B196" s="87" t="s">
        <v>192</v>
      </c>
      <c r="C196" s="88"/>
      <c r="D196" s="56"/>
      <c r="E196" s="9" t="s">
        <v>25</v>
      </c>
      <c r="F196" s="57">
        <f aca="true" t="shared" si="10" ref="F196:F201">IF(G196=0,"",ROUNDDOWN(G196/D196,0))</f>
      </c>
      <c r="G196" s="58"/>
    </row>
    <row r="197" spans="1:7" ht="18.75" customHeight="1" thickBot="1">
      <c r="A197" s="27"/>
      <c r="B197" s="179" t="s">
        <v>193</v>
      </c>
      <c r="C197" s="183"/>
      <c r="D197" s="180"/>
      <c r="E197" s="181" t="s">
        <v>191</v>
      </c>
      <c r="F197" s="182">
        <f t="shared" si="10"/>
      </c>
      <c r="G197" s="183"/>
    </row>
    <row r="198" spans="1:7" ht="18.75" customHeight="1" thickBot="1">
      <c r="A198" s="27"/>
      <c r="B198" s="87" t="s">
        <v>231</v>
      </c>
      <c r="C198" s="157"/>
      <c r="D198" s="158"/>
      <c r="E198" s="9" t="s">
        <v>25</v>
      </c>
      <c r="F198" s="57">
        <f t="shared" si="10"/>
      </c>
      <c r="G198" s="157"/>
    </row>
    <row r="199" spans="1:7" ht="18.75" customHeight="1" thickBot="1">
      <c r="A199" s="27"/>
      <c r="B199" s="87" t="s">
        <v>232</v>
      </c>
      <c r="C199" s="157"/>
      <c r="D199" s="158"/>
      <c r="E199" s="9" t="s">
        <v>25</v>
      </c>
      <c r="F199" s="57">
        <f t="shared" si="10"/>
      </c>
      <c r="G199" s="157"/>
    </row>
    <row r="200" spans="1:7" ht="18.75" customHeight="1" thickBot="1">
      <c r="A200" s="27"/>
      <c r="B200" s="87" t="s">
        <v>233</v>
      </c>
      <c r="C200" s="157"/>
      <c r="D200" s="158"/>
      <c r="E200" s="140" t="s">
        <v>191</v>
      </c>
      <c r="F200" s="57">
        <f t="shared" si="10"/>
      </c>
      <c r="G200" s="157"/>
    </row>
    <row r="201" spans="1:7" ht="18.75" customHeight="1" thickBot="1">
      <c r="A201" s="27"/>
      <c r="B201" s="89" t="s">
        <v>234</v>
      </c>
      <c r="C201" s="88"/>
      <c r="D201" s="56"/>
      <c r="E201" s="9" t="s">
        <v>25</v>
      </c>
      <c r="F201" s="57">
        <f t="shared" si="10"/>
      </c>
      <c r="G201" s="58"/>
    </row>
    <row r="202" spans="1:7" ht="18.75" customHeight="1" thickBot="1">
      <c r="A202" s="28"/>
      <c r="B202" s="52"/>
      <c r="C202" s="53" t="s">
        <v>196</v>
      </c>
      <c r="D202" s="52"/>
      <c r="E202" s="51"/>
      <c r="F202" s="52"/>
      <c r="G202" s="22">
        <f>G196+G198+G199+G200</f>
        <v>0</v>
      </c>
    </row>
    <row r="203" spans="1:7" ht="18.75" customHeight="1">
      <c r="A203" s="3"/>
      <c r="B203" s="82"/>
      <c r="C203" s="86"/>
      <c r="D203" s="23"/>
      <c r="E203" s="23"/>
      <c r="F203" s="23"/>
      <c r="G203" s="24"/>
    </row>
    <row r="204" spans="1:7" ht="18.75" customHeight="1" thickBot="1">
      <c r="A204" s="3" t="s">
        <v>194</v>
      </c>
      <c r="B204" s="82"/>
      <c r="C204" s="86"/>
      <c r="D204" s="23"/>
      <c r="E204" s="23"/>
      <c r="F204" s="23"/>
      <c r="G204" s="24"/>
    </row>
    <row r="205" spans="1:7" ht="18.75" customHeight="1" thickBot="1">
      <c r="A205" s="269" t="s">
        <v>87</v>
      </c>
      <c r="B205" s="269"/>
      <c r="C205" s="11" t="s">
        <v>88</v>
      </c>
      <c r="D205" s="8" t="s">
        <v>89</v>
      </c>
      <c r="E205" s="9" t="s">
        <v>90</v>
      </c>
      <c r="F205" s="90" t="s">
        <v>91</v>
      </c>
      <c r="G205" s="26" t="s">
        <v>92</v>
      </c>
    </row>
    <row r="206" spans="1:7" ht="18.75" customHeight="1" thickBot="1">
      <c r="A206" s="27"/>
      <c r="B206" s="88"/>
      <c r="C206" s="88"/>
      <c r="D206" s="56"/>
      <c r="E206" s="91"/>
      <c r="F206" s="92">
        <f>IF(G206=0,"",ROUNDDOWN(G206/D206,0))</f>
      </c>
      <c r="G206" s="58"/>
    </row>
    <row r="207" spans="1:7" ht="18.75" customHeight="1" thickBot="1">
      <c r="A207" s="27"/>
      <c r="B207" s="88"/>
      <c r="C207" s="88"/>
      <c r="D207" s="56"/>
      <c r="E207" s="91"/>
      <c r="F207" s="92">
        <f>IF(G207=0,"",ROUNDDOWN(G207/D207,0))</f>
      </c>
      <c r="G207" s="58"/>
    </row>
    <row r="208" spans="1:7" ht="18.75" customHeight="1" thickBot="1">
      <c r="A208" s="27"/>
      <c r="B208" s="88"/>
      <c r="C208" s="88"/>
      <c r="D208" s="56"/>
      <c r="E208" s="91"/>
      <c r="F208" s="92">
        <f>IF(G208=0,"",ROUNDDOWN(G208/D208,0))</f>
      </c>
      <c r="G208" s="58"/>
    </row>
    <row r="209" spans="1:7" ht="18.75" customHeight="1" thickBot="1">
      <c r="A209" s="28"/>
      <c r="B209" s="52"/>
      <c r="C209" s="53" t="s">
        <v>37</v>
      </c>
      <c r="D209" s="52"/>
      <c r="E209" s="51"/>
      <c r="F209" s="60"/>
      <c r="G209" s="22">
        <f>SUM(G206:G208)</f>
        <v>0</v>
      </c>
    </row>
    <row r="210" spans="1:7" ht="15" customHeight="1" thickBot="1">
      <c r="A210" s="93"/>
      <c r="B210" s="93"/>
      <c r="C210" s="93"/>
      <c r="D210" s="93"/>
      <c r="E210" s="51"/>
      <c r="F210" s="52"/>
      <c r="G210" s="94"/>
    </row>
    <row r="211" spans="1:7" ht="18.75" customHeight="1" thickBot="1">
      <c r="A211" s="3"/>
      <c r="B211" s="3"/>
      <c r="C211" s="86"/>
      <c r="D211" s="3"/>
      <c r="E211" s="272" t="s">
        <v>170</v>
      </c>
      <c r="F211" s="273"/>
      <c r="G211" s="95"/>
    </row>
    <row r="212" spans="1:7" ht="13.5" customHeight="1" thickBot="1">
      <c r="A212" s="3"/>
      <c r="B212" s="3"/>
      <c r="C212" s="3"/>
      <c r="D212" s="3"/>
      <c r="E212" s="4"/>
      <c r="F212" s="2"/>
      <c r="G212" s="25"/>
    </row>
    <row r="213" spans="1:7" ht="18.75" customHeight="1" thickBot="1">
      <c r="A213" s="3"/>
      <c r="B213" s="3"/>
      <c r="C213" s="86"/>
      <c r="D213" s="3"/>
      <c r="E213" s="272" t="s">
        <v>197</v>
      </c>
      <c r="F213" s="273"/>
      <c r="G213" s="96">
        <f>SUM(G6,G55,G78,G93,G104,G146,G192,G202,G209)-G211</f>
        <v>0</v>
      </c>
    </row>
    <row r="214" spans="1:7" ht="12.75" customHeight="1" thickBot="1">
      <c r="A214" s="97"/>
      <c r="B214" s="97"/>
      <c r="C214" s="97"/>
      <c r="D214" s="97"/>
      <c r="G214" s="98"/>
    </row>
    <row r="215" spans="1:7" ht="18.75" customHeight="1" thickBot="1">
      <c r="A215" s="97"/>
      <c r="B215" s="97"/>
      <c r="C215" s="99"/>
      <c r="D215" s="97"/>
      <c r="E215" s="267" t="s">
        <v>26</v>
      </c>
      <c r="F215" s="268"/>
      <c r="G215" s="100">
        <f>ROUNDDOWN((G213)*10%,0)</f>
        <v>0</v>
      </c>
    </row>
    <row r="216" spans="1:7" ht="11.25" customHeight="1" thickBot="1">
      <c r="A216" s="97"/>
      <c r="B216" s="97"/>
      <c r="C216" s="99"/>
      <c r="D216" s="97"/>
      <c r="E216" s="97"/>
      <c r="F216" s="97"/>
      <c r="G216" s="101"/>
    </row>
    <row r="217" spans="1:7" ht="18.75" customHeight="1" thickBot="1">
      <c r="A217" s="97"/>
      <c r="B217" s="97"/>
      <c r="C217" s="99"/>
      <c r="D217" s="97"/>
      <c r="E217" s="267" t="s">
        <v>195</v>
      </c>
      <c r="F217" s="268"/>
      <c r="G217" s="100">
        <f>G197+G201</f>
        <v>0</v>
      </c>
    </row>
    <row r="218" spans="1:7" ht="24.75" customHeight="1" thickBot="1">
      <c r="A218" s="97"/>
      <c r="B218" s="97"/>
      <c r="C218" s="97"/>
      <c r="D218" s="97"/>
      <c r="G218" s="98"/>
    </row>
    <row r="219" spans="1:7" ht="24.75" customHeight="1" thickBot="1">
      <c r="A219" s="97"/>
      <c r="B219" s="97"/>
      <c r="C219" s="99"/>
      <c r="D219" s="97"/>
      <c r="E219" s="267" t="s">
        <v>169</v>
      </c>
      <c r="F219" s="268"/>
      <c r="G219" s="22">
        <f>+G213+G215+G217</f>
        <v>0</v>
      </c>
    </row>
    <row r="220" ht="18.75" customHeight="1">
      <c r="G220" s="98"/>
    </row>
    <row r="221" ht="18.75" customHeight="1">
      <c r="G221" s="98"/>
    </row>
    <row r="222" ht="18.75" customHeight="1">
      <c r="G222" s="98"/>
    </row>
    <row r="223" ht="18.75" customHeight="1">
      <c r="G223" s="98"/>
    </row>
    <row r="224" ht="18.75" customHeight="1">
      <c r="G224" s="98"/>
    </row>
    <row r="225" ht="18.75" customHeight="1">
      <c r="G225" s="98"/>
    </row>
    <row r="226" ht="18.75" customHeight="1">
      <c r="G226" s="98"/>
    </row>
    <row r="227" ht="18.75" customHeight="1">
      <c r="G227" s="98"/>
    </row>
    <row r="228" ht="18.75" customHeight="1">
      <c r="G228" s="98"/>
    </row>
    <row r="229" ht="18.75" customHeight="1">
      <c r="G229" s="98"/>
    </row>
    <row r="230" ht="18.75" customHeight="1">
      <c r="G230" s="98"/>
    </row>
    <row r="231" ht="18.75" customHeight="1">
      <c r="G231" s="98"/>
    </row>
    <row r="232" ht="18.75" customHeight="1">
      <c r="G232" s="98"/>
    </row>
    <row r="233" ht="18.75" customHeight="1">
      <c r="G233" s="98"/>
    </row>
    <row r="234" ht="18.75" customHeight="1">
      <c r="G234" s="98"/>
    </row>
    <row r="235" ht="18.75" customHeight="1">
      <c r="G235" s="98"/>
    </row>
    <row r="236" ht="18.75" customHeight="1">
      <c r="G236" s="98"/>
    </row>
    <row r="237" ht="18.75" customHeight="1">
      <c r="G237" s="98"/>
    </row>
    <row r="238" ht="18.75" customHeight="1">
      <c r="G238" s="98"/>
    </row>
    <row r="239" ht="18.75" customHeight="1">
      <c r="G239" s="98"/>
    </row>
    <row r="240" ht="18.75" customHeight="1">
      <c r="G240" s="98"/>
    </row>
    <row r="241" ht="18.75" customHeight="1">
      <c r="G241" s="98"/>
    </row>
    <row r="242" ht="18.75" customHeight="1">
      <c r="G242" s="98"/>
    </row>
    <row r="243" ht="18.75" customHeight="1">
      <c r="G243" s="98"/>
    </row>
    <row r="244" ht="18.75" customHeight="1">
      <c r="G244" s="98"/>
    </row>
    <row r="245" ht="18.75" customHeight="1">
      <c r="G245" s="98"/>
    </row>
  </sheetData>
  <sheetProtection password="EAF6" sheet="1" selectLockedCells="1"/>
  <mergeCells count="13">
    <mergeCell ref="A2:B2"/>
    <mergeCell ref="A9:B9"/>
    <mergeCell ref="A58:B58"/>
    <mergeCell ref="A195:B195"/>
    <mergeCell ref="E211:F211"/>
    <mergeCell ref="E213:F213"/>
    <mergeCell ref="B62:B64"/>
    <mergeCell ref="E215:F215"/>
    <mergeCell ref="E217:F217"/>
    <mergeCell ref="E219:F219"/>
    <mergeCell ref="A81:B81"/>
    <mergeCell ref="A96:B96"/>
    <mergeCell ref="A205:B205"/>
  </mergeCells>
  <printOptions horizontalCentered="1"/>
  <pageMargins left="0" right="0" top="0.4724409448818898" bottom="0.1968503937007874" header="0" footer="0"/>
  <pageSetup fitToHeight="6" horizontalDpi="600" verticalDpi="600" orientation="landscape" paperSize="9" scale="85" r:id="rId3"/>
  <headerFooter alignWithMargins="0">
    <oddFooter>&amp;C&amp;P&amp;R入換工事用</oddFooter>
  </headerFooter>
  <rowBreaks count="6" manualBreakCount="6">
    <brk id="34" max="6" man="1"/>
    <brk id="56" max="6" man="1"/>
    <brk id="93" max="6" man="1"/>
    <brk id="122" max="6" man="1"/>
    <brk id="147" max="6" man="1"/>
    <brk id="182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全国石油協会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koenuma</dc:creator>
  <cp:keywords/>
  <dc:description/>
  <cp:lastModifiedBy>NPA09</cp:lastModifiedBy>
  <cp:lastPrinted>2022-03-10T23:58:29Z</cp:lastPrinted>
  <dcterms:created xsi:type="dcterms:W3CDTF">2005-02-07T02:08:44Z</dcterms:created>
  <dcterms:modified xsi:type="dcterms:W3CDTF">2022-06-22T02:00:50Z</dcterms:modified>
  <cp:category/>
  <cp:version/>
  <cp:contentType/>
  <cp:contentStatus/>
</cp:coreProperties>
</file>